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tabRatio="747" activeTab="0"/>
  </bookViews>
  <sheets>
    <sheet name="結果" sheetId="1" r:id="rId1"/>
    <sheet name="提出" sheetId="2" r:id="rId2"/>
  </sheets>
  <definedNames>
    <definedName name="_xlnm.Print_Area" localSheetId="0">'結果'!$A$1:$BC$104,'結果'!$A$107:$BC$224,'結果'!$A$228:$BC$295</definedName>
    <definedName name="_xlnm.Print_Area" localSheetId="1">'提出'!$A$1:$I$40</definedName>
  </definedNames>
  <calcPr fullCalcOnLoad="1"/>
</workbook>
</file>

<file path=xl/sharedStrings.xml><?xml version="1.0" encoding="utf-8"?>
<sst xmlns="http://schemas.openxmlformats.org/spreadsheetml/2006/main" count="760" uniqueCount="284">
  <si>
    <t>B2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</si>
  <si>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</si>
  <si>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</si>
  <si>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</si>
  <si>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</si>
  <si>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</si>
  <si>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</si>
  <si>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</si>
  <si>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</si>
  <si>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</si>
  <si>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</si>
  <si>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得</t>
  </si>
  <si>
    <t>土居ｸﾗﾌﾞ</t>
  </si>
  <si>
    <t>森勇気</t>
  </si>
  <si>
    <t>阿部一恵</t>
  </si>
  <si>
    <t>三島高校</t>
  </si>
  <si>
    <t>A1</t>
  </si>
  <si>
    <t>新宮中</t>
  </si>
  <si>
    <t>山川政人</t>
  </si>
  <si>
    <t>阿部萌</t>
  </si>
  <si>
    <t>男子２部優勝</t>
  </si>
  <si>
    <t>男子２部準優勝</t>
  </si>
  <si>
    <t>男子２部</t>
  </si>
  <si>
    <t>B1</t>
  </si>
  <si>
    <t>曽我部雅勝</t>
  </si>
  <si>
    <t>川之江ｸﾗﾌﾞ</t>
  </si>
  <si>
    <t>鈴木誠</t>
  </si>
  <si>
    <t>田邊文子</t>
  </si>
  <si>
    <t>芥川和彦</t>
  </si>
  <si>
    <t>男子３部Ａ</t>
  </si>
  <si>
    <t>尾崎謙二</t>
  </si>
  <si>
    <t>土居高校</t>
  </si>
  <si>
    <t>男子４部</t>
  </si>
  <si>
    <t>TEAM BLOWIN</t>
  </si>
  <si>
    <t>男子２部Ａ</t>
  </si>
  <si>
    <t>男子２部Ｂ</t>
  </si>
  <si>
    <t>石川勝男</t>
  </si>
  <si>
    <t>男子３部</t>
  </si>
  <si>
    <t>男子３部優勝</t>
  </si>
  <si>
    <t>男子３部準優勝</t>
  </si>
  <si>
    <t>男子５部</t>
  </si>
  <si>
    <t>男子５部優勝</t>
  </si>
  <si>
    <t>男子５部準優勝</t>
  </si>
  <si>
    <t>男子３部Ｂ</t>
  </si>
  <si>
    <t>男子５部Ｂ</t>
  </si>
  <si>
    <t>男子５部Ａ</t>
  </si>
  <si>
    <t>久米祥司</t>
  </si>
  <si>
    <t>ﾊﾐﾝｸﾞﾊﾞｰﾄﾞ</t>
  </si>
  <si>
    <t>A2</t>
  </si>
  <si>
    <t>鈴木貴</t>
  </si>
  <si>
    <t>　市民スポーツ祭</t>
  </si>
  <si>
    <t>バドミントン</t>
  </si>
  <si>
    <t>　結　果　表</t>
  </si>
  <si>
    <t xml:space="preserve">   ☆お手数ですが正確に記入してください。</t>
  </si>
  <si>
    <t xml:space="preserve">   　（組合せ表も、できれば添付してください。）</t>
  </si>
  <si>
    <t>男　　子　　の　　部</t>
  </si>
  <si>
    <t>女　　子　　の　　部</t>
  </si>
  <si>
    <t>順　　位</t>
  </si>
  <si>
    <t>優　　勝</t>
  </si>
  <si>
    <t>準　優　勝</t>
  </si>
  <si>
    <t>第　３　位</t>
  </si>
  <si>
    <t>一般２部</t>
  </si>
  <si>
    <t>一般３部</t>
  </si>
  <si>
    <t>一般４部</t>
  </si>
  <si>
    <t>一般５部</t>
  </si>
  <si>
    <t>初心者の部</t>
  </si>
  <si>
    <t>備考欄
このチーム数でシャトルは丁度でした。</t>
  </si>
  <si>
    <t>ﾁｰﾑﾌﾞﾁｽﾀ</t>
  </si>
  <si>
    <t>女子初心者</t>
  </si>
  <si>
    <t>石川英治</t>
  </si>
  <si>
    <t>ＫＢＣ</t>
  </si>
  <si>
    <t>尾崎麻衣</t>
  </si>
  <si>
    <t>横垣早織</t>
  </si>
  <si>
    <t>宇田幸竜</t>
  </si>
  <si>
    <t>大西彩楽</t>
  </si>
  <si>
    <t>岡山竜也</t>
  </si>
  <si>
    <t>星川侑輝</t>
  </si>
  <si>
    <t>清水涼子</t>
  </si>
  <si>
    <t>加地龍太</t>
  </si>
  <si>
    <t>松原孝介</t>
  </si>
  <si>
    <t>星加諒</t>
  </si>
  <si>
    <t>真鍋大輝</t>
  </si>
  <si>
    <t>上久保葵</t>
  </si>
  <si>
    <t>足立ひろみ</t>
  </si>
  <si>
    <t>酒商ながはら</t>
  </si>
  <si>
    <t>赤崎翔太</t>
  </si>
  <si>
    <t>長原芽美</t>
  </si>
  <si>
    <t>ﾅﾁｭﾗﾙﾊｰﾄ</t>
  </si>
  <si>
    <t>男子４部優勝</t>
  </si>
  <si>
    <t>男子４部準優勝</t>
  </si>
  <si>
    <t>男子初心者</t>
  </si>
  <si>
    <t>男子４部Ａ</t>
  </si>
  <si>
    <t>男子４部Ｂ</t>
  </si>
  <si>
    <t>新居良紀</t>
  </si>
  <si>
    <t>石川澄広</t>
  </si>
  <si>
    <t>C1</t>
  </si>
  <si>
    <t>C2</t>
  </si>
  <si>
    <t>長原正悟</t>
  </si>
  <si>
    <t>（２位上がり）</t>
  </si>
  <si>
    <t>2</t>
  </si>
  <si>
    <t>3</t>
  </si>
  <si>
    <t>越智貴史</t>
  </si>
  <si>
    <t>柚山治</t>
  </si>
  <si>
    <t>ﾄﾞﾝｷﾎｰﾃ</t>
  </si>
  <si>
    <t>近藤康太</t>
  </si>
  <si>
    <t>松山大学</t>
  </si>
  <si>
    <t>坂口萌香</t>
  </si>
  <si>
    <t>上田太生</t>
  </si>
  <si>
    <t>TEAM BLOWIN</t>
  </si>
  <si>
    <t>アスティス</t>
  </si>
  <si>
    <t>ｶﾐｸﾗﾌﾞ</t>
  </si>
  <si>
    <t>ｶﾐｸﾗﾌﾞ</t>
  </si>
  <si>
    <t>田邊晃士</t>
  </si>
  <si>
    <t>森井廉</t>
  </si>
  <si>
    <t>阿部一輝</t>
  </si>
  <si>
    <t>ﾀﾞｲｵｰ</t>
  </si>
  <si>
    <t>松本健吾</t>
  </si>
  <si>
    <t>苅田孝之</t>
  </si>
  <si>
    <t>花金ｸﾗﾌﾞ</t>
  </si>
  <si>
    <t>中山大輔</t>
  </si>
  <si>
    <t>新居浜工業高校</t>
  </si>
  <si>
    <t>中村洋一</t>
  </si>
  <si>
    <t>新宮ﾊﾞﾄﾞﾐﾝﾄﾝｸﾗﾌﾞ</t>
  </si>
  <si>
    <t>髙橋渓人</t>
  </si>
  <si>
    <t>古川裕喜</t>
  </si>
  <si>
    <t>山本真聖</t>
  </si>
  <si>
    <t>YONDEN</t>
  </si>
  <si>
    <t>川上力</t>
  </si>
  <si>
    <t>神郷ｸﾗﾌﾞ</t>
  </si>
  <si>
    <t>真鍋浩二</t>
  </si>
  <si>
    <t>関川ｸﾗﾌﾞ</t>
  </si>
  <si>
    <t>今井隆太</t>
  </si>
  <si>
    <t>髙橋頼良</t>
  </si>
  <si>
    <t>松本浩幸</t>
  </si>
  <si>
    <t>佐藤元宣</t>
  </si>
  <si>
    <t>ﾐﾗｸﾙｼｮｯﾄ</t>
  </si>
  <si>
    <t>ﾐﾗｸﾙｼｮｯﾄ</t>
  </si>
  <si>
    <t>真鍋風大</t>
  </si>
  <si>
    <t>秦泉寺拓也</t>
  </si>
  <si>
    <t>参鍋太郎</t>
  </si>
  <si>
    <t>神野徹</t>
  </si>
  <si>
    <t>近藤すみ代</t>
  </si>
  <si>
    <t>男子５部Ｃ</t>
  </si>
  <si>
    <t>加藤直樹</t>
  </si>
  <si>
    <t>深川秀</t>
  </si>
  <si>
    <t>土居中</t>
  </si>
  <si>
    <t>田村祐人</t>
  </si>
  <si>
    <t>宮﨑公輔</t>
  </si>
  <si>
    <t>眞鍋倫太郎</t>
  </si>
  <si>
    <t>内田大登</t>
  </si>
  <si>
    <t>逢坂涼介</t>
  </si>
  <si>
    <t>松原大貴</t>
  </si>
  <si>
    <t>長棟虎太郎</t>
  </si>
  <si>
    <t>宇佐見大地</t>
  </si>
  <si>
    <t>紙産ｾﾝﾀｰﾊﾞﾄﾞﾐﾝﾄﾝ倶楽部</t>
  </si>
  <si>
    <t>柳原豊</t>
  </si>
  <si>
    <t>宮﨑佑太</t>
  </si>
  <si>
    <t>大西礼朗</t>
  </si>
  <si>
    <t>一般</t>
  </si>
  <si>
    <t>藤原健成</t>
  </si>
  <si>
    <t>脇一希</t>
  </si>
  <si>
    <t>徳増瑞樹</t>
  </si>
  <si>
    <t>安藤寛太</t>
  </si>
  <si>
    <t>河村颯万</t>
  </si>
  <si>
    <t>河村健翔</t>
  </si>
  <si>
    <t>鈴木凱</t>
  </si>
  <si>
    <t>塩路世洋</t>
  </si>
  <si>
    <t>青野裕樹</t>
  </si>
  <si>
    <t>藤原道夫</t>
  </si>
  <si>
    <t>尾藤楓</t>
  </si>
  <si>
    <t>髙橋慧多</t>
  </si>
  <si>
    <t>近藤篤彦</t>
  </si>
  <si>
    <t>加地永幸</t>
  </si>
  <si>
    <t>中曽根ﾊﾞﾄﾞﾐﾝﾄﾝ</t>
  </si>
  <si>
    <t>女子２部</t>
  </si>
  <si>
    <t>女子２部優勝</t>
  </si>
  <si>
    <t>女子２部準優勝</t>
  </si>
  <si>
    <t>女子２部Ａ</t>
  </si>
  <si>
    <t>女子２部Ｂ</t>
  </si>
  <si>
    <t>男子初心者Ａ</t>
  </si>
  <si>
    <t>男子初心者Ｂ</t>
  </si>
  <si>
    <t>男子初心者優勝</t>
  </si>
  <si>
    <t>男子初心者準優勝</t>
  </si>
  <si>
    <t>藤枝教悦</t>
  </si>
  <si>
    <t>井原厳</t>
  </si>
  <si>
    <t>土居町商工会</t>
  </si>
  <si>
    <t>松村源内</t>
  </si>
  <si>
    <t>伊藤彬史</t>
  </si>
  <si>
    <t>石川圭</t>
  </si>
  <si>
    <t>戸田賀貴</t>
  </si>
  <si>
    <t>高橋亮</t>
  </si>
  <si>
    <t>小倉瑠倭</t>
  </si>
  <si>
    <t>三島東中</t>
  </si>
  <si>
    <t>石村貴志</t>
  </si>
  <si>
    <t>大西翔也</t>
  </si>
  <si>
    <t>宮﨑良太</t>
  </si>
  <si>
    <t>稲葉博喜</t>
  </si>
  <si>
    <t>尾崎慎</t>
  </si>
  <si>
    <t>今井教室</t>
  </si>
  <si>
    <t>苅田富子</t>
  </si>
  <si>
    <t>隅田姉文</t>
  </si>
  <si>
    <t>岡部愛</t>
  </si>
  <si>
    <t>YONDEN</t>
  </si>
  <si>
    <t>ｶﾐｸﾗﾌﾞ</t>
  </si>
  <si>
    <t>ﾌﾟﾁﾊﾞﾄﾞﾐﾝﾄﾝｼｮｯﾌﾟﾅｶﾞﾊﾗ</t>
  </si>
  <si>
    <t>丹昌子</t>
  </si>
  <si>
    <t>石川忍</t>
  </si>
  <si>
    <t>ｶﾐｸﾗﾌﾞ</t>
  </si>
  <si>
    <t>ｶﾐｸﾗﾌﾞ</t>
  </si>
  <si>
    <t>薦田あかね</t>
  </si>
  <si>
    <t>加藤彩</t>
  </si>
  <si>
    <t>女子４部</t>
  </si>
  <si>
    <t>長原凪沙</t>
  </si>
  <si>
    <t>三島西中</t>
  </si>
  <si>
    <t>三島高OG</t>
  </si>
  <si>
    <t>ﾁｰﾑﾌﾞﾁｽﾀ</t>
  </si>
  <si>
    <t>尾藤幸衛</t>
  </si>
  <si>
    <t>合田直子</t>
  </si>
  <si>
    <t>川上美優</t>
  </si>
  <si>
    <t>川上梨絵</t>
  </si>
  <si>
    <t>大西永遠</t>
  </si>
  <si>
    <t>正木テルヨ</t>
  </si>
  <si>
    <t>正木伽奈</t>
  </si>
  <si>
    <t>石川安美</t>
  </si>
  <si>
    <t>山中心路</t>
  </si>
  <si>
    <t>武村侑南</t>
  </si>
  <si>
    <t>（リーグ戦のみ）</t>
  </si>
  <si>
    <t>須川恵理</t>
  </si>
  <si>
    <t>権田澪佳</t>
  </si>
  <si>
    <t>YONDEN</t>
  </si>
  <si>
    <t>女子４部準優勝</t>
  </si>
  <si>
    <t>女子４部優勝</t>
  </si>
  <si>
    <t>女子初心者優勝</t>
  </si>
  <si>
    <t>女子初心者準優勝</t>
  </si>
  <si>
    <t>ｶﾐｸﾗﾌﾞ</t>
  </si>
  <si>
    <t>深貝靖</t>
  </si>
  <si>
    <t>真鍋英輝</t>
  </si>
  <si>
    <t xml:space="preserve">   ・期　　日        平成２６年１１月１６日</t>
  </si>
  <si>
    <t xml:space="preserve">   ・場　　所　　　　伊予三島運動公園体育館サブアリーナ</t>
  </si>
  <si>
    <r>
      <t xml:space="preserve">   ・参加人数　　　　</t>
    </r>
    <r>
      <rPr>
        <u val="single"/>
        <sz val="14"/>
        <rFont val="ＭＳ 明朝"/>
        <family val="1"/>
      </rPr>
      <t>１２６名</t>
    </r>
  </si>
  <si>
    <t>－</t>
  </si>
  <si>
    <t>－</t>
  </si>
  <si>
    <t>三好杏果</t>
  </si>
  <si>
    <t>長野絢一</t>
  </si>
  <si>
    <t>浮橋沙也夏</t>
  </si>
  <si>
    <t>前田智郎</t>
  </si>
  <si>
    <t>石村雅俊</t>
  </si>
  <si>
    <t>タイム</t>
  </si>
  <si>
    <t>森真樹</t>
  </si>
  <si>
    <t>ｵｰﾌﾟﾝ
参加</t>
  </si>
  <si>
    <t>1</t>
  </si>
  <si>
    <t>4</t>
  </si>
  <si>
    <t>2</t>
  </si>
  <si>
    <t>４</t>
  </si>
  <si>
    <t>３</t>
  </si>
  <si>
    <t>１</t>
  </si>
  <si>
    <t>２</t>
  </si>
  <si>
    <t>３</t>
  </si>
  <si>
    <t>5</t>
  </si>
  <si>
    <t>3</t>
  </si>
  <si>
    <t>脇太翼</t>
  </si>
  <si>
    <t>男子総合優勝（２部）</t>
  </si>
  <si>
    <t>男子３部 優勝</t>
  </si>
  <si>
    <t>男子４部 優勝</t>
  </si>
  <si>
    <t>男子５部 優勝</t>
  </si>
  <si>
    <t>男子初心者 優勝</t>
  </si>
  <si>
    <t>男子３部 準優勝</t>
  </si>
  <si>
    <t>男子４部 準優勝</t>
  </si>
  <si>
    <t>男子５部 準優勝</t>
  </si>
  <si>
    <t>男子初心者 準優勝</t>
  </si>
  <si>
    <t>女子初心者 優勝</t>
  </si>
  <si>
    <t>女子初心者 準優勝</t>
  </si>
  <si>
    <t>第９回市民スポーツ祭バドミントン大会　H26.11.16（日）参加者数126名</t>
  </si>
  <si>
    <t>女子総合優勝（２部）</t>
  </si>
  <si>
    <t>女子４部 優勝</t>
  </si>
  <si>
    <t>女子４部 準優勝</t>
  </si>
  <si>
    <t>ﾀｲﾑｽｹｼﾞｭｰﾙより若干はやく進み</t>
  </si>
  <si>
    <t>決勝ﾄｰﾅﾒﾝﾄから２１点に変更。</t>
  </si>
  <si>
    <t>女子５部 無し</t>
  </si>
  <si>
    <t>女子３部　無し</t>
  </si>
  <si>
    <t>9:00開会 17:00終了 18:00解散</t>
  </si>
  <si>
    <t>産業祭と重なり早めに集まり、</t>
  </si>
  <si>
    <t>9:05には開会式を終わり、</t>
  </si>
  <si>
    <t>9:10前にはｺｰﾙ開始。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</si>
</sst>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</numFmts>
  <fonts count="60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6"/>
      <color indexed="8"/>
      <name val="HG丸ｺﾞｼｯｸM-PRO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HG丸ｺﾞｼｯｸM-PRO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b/>
      <sz val="2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6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59" fillId="0" borderId="0">
      <alignment vertical="center"/>
      <protection/>
    </xf>
    <xf numFmtId="0" fontId="0" fillId="0" borderId="0" applyBorder="0">
      <alignment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32">
    <xf numFmtId="0" fontId="0" fillId="0" borderId="0" xfId="0" applyAlignment="1">
      <alignment/>
    </xf>
    <xf numFmtId="189" fontId="32" fillId="24" borderId="0" xfId="0" applyNumberFormat="1" applyFont="1" applyFill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vertical="center" shrinkToFit="1"/>
    </xf>
    <xf numFmtId="0" fontId="15" fillId="24" borderId="0" xfId="0" applyFont="1" applyFill="1" applyAlignment="1">
      <alignment vertical="center" shrinkToFit="1"/>
    </xf>
    <xf numFmtId="0" fontId="15" fillId="24" borderId="10" xfId="0" applyFont="1" applyFill="1" applyBorder="1" applyAlignment="1">
      <alignment vertical="center" shrinkToFit="1"/>
    </xf>
    <xf numFmtId="0" fontId="15" fillId="24" borderId="11" xfId="0" applyFont="1" applyFill="1" applyBorder="1" applyAlignment="1">
      <alignment vertical="center" shrinkToFit="1"/>
    </xf>
    <xf numFmtId="0" fontId="35" fillId="24" borderId="0" xfId="0" applyFont="1" applyFill="1" applyAlignment="1">
      <alignment vertical="center" shrinkToFit="1"/>
    </xf>
    <xf numFmtId="0" fontId="15" fillId="24" borderId="12" xfId="0" applyFont="1" applyFill="1" applyBorder="1" applyAlignment="1">
      <alignment vertical="center" shrinkToFit="1"/>
    </xf>
    <xf numFmtId="0" fontId="15" fillId="24" borderId="13" xfId="0" applyFont="1" applyFill="1" applyBorder="1" applyAlignment="1">
      <alignment vertical="center" shrinkToFit="1"/>
    </xf>
    <xf numFmtId="0" fontId="36" fillId="24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right" vertical="center" shrinkToFit="1"/>
    </xf>
    <xf numFmtId="0" fontId="10" fillId="24" borderId="14" xfId="0" applyFont="1" applyFill="1" applyBorder="1" applyAlignment="1">
      <alignment horizontal="right" vertic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horizontal="center" shrinkToFit="1"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17" xfId="0" applyFont="1" applyFill="1" applyBorder="1" applyAlignment="1">
      <alignment horizontal="center" shrinkToFit="1"/>
    </xf>
    <xf numFmtId="0" fontId="10" fillId="24" borderId="18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horizontal="center" shrinkToFit="1"/>
    </xf>
    <xf numFmtId="0" fontId="9" fillId="24" borderId="0" xfId="0" applyFont="1" applyFill="1" applyAlignment="1">
      <alignment vertical="center"/>
    </xf>
    <xf numFmtId="0" fontId="10" fillId="24" borderId="20" xfId="0" applyFont="1" applyFill="1" applyBorder="1" applyAlignment="1">
      <alignment shrinkToFit="1"/>
    </xf>
    <xf numFmtId="0" fontId="10" fillId="24" borderId="0" xfId="0" applyFont="1" applyFill="1" applyBorder="1" applyAlignment="1">
      <alignment shrinkToFit="1"/>
    </xf>
    <xf numFmtId="0" fontId="10" fillId="24" borderId="21" xfId="0" applyFont="1" applyFill="1" applyBorder="1" applyAlignment="1">
      <alignment horizontal="center" shrinkToFit="1"/>
    </xf>
    <xf numFmtId="0" fontId="10" fillId="24" borderId="22" xfId="0" applyFont="1" applyFill="1" applyBorder="1" applyAlignment="1">
      <alignment shrinkToFit="1"/>
    </xf>
    <xf numFmtId="38" fontId="10" fillId="24" borderId="20" xfId="49" applyFont="1" applyFill="1" applyBorder="1" applyAlignment="1">
      <alignment horizontal="center" shrinkToFit="1"/>
    </xf>
    <xf numFmtId="38" fontId="10" fillId="24" borderId="0" xfId="49" applyFont="1" applyFill="1" applyBorder="1" applyAlignment="1">
      <alignment horizontal="center" shrinkToFit="1"/>
    </xf>
    <xf numFmtId="38" fontId="10" fillId="24" borderId="22" xfId="0" applyNumberFormat="1" applyFont="1" applyFill="1" applyBorder="1" applyAlignment="1">
      <alignment horizontal="center" shrinkToFit="1"/>
    </xf>
    <xf numFmtId="38" fontId="39" fillId="24" borderId="23" xfId="49" applyFont="1" applyFill="1" applyBorder="1" applyAlignment="1">
      <alignment horizontal="right" vertical="center" shrinkToFit="1"/>
    </xf>
    <xf numFmtId="38" fontId="39" fillId="24" borderId="0" xfId="49" applyFont="1" applyFill="1" applyBorder="1" applyAlignment="1">
      <alignment horizontal="right" vertical="center" shrinkToFit="1"/>
    </xf>
    <xf numFmtId="38" fontId="39" fillId="24" borderId="24" xfId="49" applyFont="1" applyFill="1" applyBorder="1" applyAlignment="1">
      <alignment horizontal="right" vertical="center" shrinkToFit="1"/>
    </xf>
    <xf numFmtId="0" fontId="10" fillId="24" borderId="20" xfId="0" applyFont="1" applyFill="1" applyBorder="1" applyAlignment="1">
      <alignment horizontal="center" shrinkToFit="1"/>
    </xf>
    <xf numFmtId="0" fontId="10" fillId="24" borderId="0" xfId="0" applyFont="1" applyFill="1" applyBorder="1" applyAlignment="1">
      <alignment horizontal="center" shrinkToFit="1"/>
    </xf>
    <xf numFmtId="0" fontId="10" fillId="24" borderId="22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shrinkToFit="1"/>
    </xf>
    <xf numFmtId="0" fontId="10" fillId="24" borderId="17" xfId="0" applyFont="1" applyFill="1" applyBorder="1" applyAlignment="1">
      <alignment shrinkToFit="1"/>
    </xf>
    <xf numFmtId="0" fontId="10" fillId="24" borderId="21" xfId="0" applyFont="1" applyFill="1" applyBorder="1" applyAlignment="1">
      <alignment shrinkToFit="1"/>
    </xf>
    <xf numFmtId="0" fontId="10" fillId="24" borderId="25" xfId="0" applyFont="1" applyFill="1" applyBorder="1" applyAlignment="1">
      <alignment shrinkToFit="1"/>
    </xf>
    <xf numFmtId="0" fontId="10" fillId="24" borderId="26" xfId="0" applyFont="1" applyFill="1" applyBorder="1" applyAlignment="1">
      <alignment shrinkToFit="1"/>
    </xf>
    <xf numFmtId="0" fontId="10" fillId="24" borderId="25" xfId="0" applyFont="1" applyFill="1" applyBorder="1" applyAlignment="1">
      <alignment horizontal="center" shrinkToFit="1"/>
    </xf>
    <xf numFmtId="0" fontId="10" fillId="24" borderId="26" xfId="0" applyFont="1" applyFill="1" applyBorder="1" applyAlignment="1">
      <alignment horizontal="center" shrinkToFit="1"/>
    </xf>
    <xf numFmtId="0" fontId="10" fillId="24" borderId="27" xfId="0" applyFont="1" applyFill="1" applyBorder="1" applyAlignment="1">
      <alignment horizontal="center" shrinkToFit="1"/>
    </xf>
    <xf numFmtId="0" fontId="10" fillId="24" borderId="27" xfId="0" applyFont="1" applyFill="1" applyBorder="1" applyAlignment="1">
      <alignment shrinkToFit="1"/>
    </xf>
    <xf numFmtId="38" fontId="39" fillId="24" borderId="28" xfId="49" applyFont="1" applyFill="1" applyBorder="1" applyAlignment="1">
      <alignment horizontal="right" vertical="center" shrinkToFit="1"/>
    </xf>
    <xf numFmtId="38" fontId="39" fillId="24" borderId="14" xfId="49" applyFont="1" applyFill="1" applyBorder="1" applyAlignment="1">
      <alignment horizontal="right" vertical="center" shrinkToFit="1"/>
    </xf>
    <xf numFmtId="38" fontId="39" fillId="24" borderId="29" xfId="49" applyFont="1" applyFill="1" applyBorder="1" applyAlignment="1">
      <alignment horizontal="right" vertical="center" shrinkToFit="1"/>
    </xf>
    <xf numFmtId="0" fontId="10" fillId="4" borderId="11" xfId="0" applyFont="1" applyFill="1" applyBorder="1" applyAlignment="1">
      <alignment horizontal="right" vertical="center" shrinkToFit="1"/>
    </xf>
    <xf numFmtId="188" fontId="10" fillId="24" borderId="0" xfId="0" applyNumberFormat="1" applyFont="1" applyFill="1" applyBorder="1" applyAlignment="1">
      <alignment horizontal="right" vertical="center" shrinkToFit="1"/>
    </xf>
    <xf numFmtId="0" fontId="10" fillId="4" borderId="0" xfId="0" applyFont="1" applyFill="1" applyBorder="1" applyAlignment="1">
      <alignment horizontal="right" vertical="center" shrinkToFit="1"/>
    </xf>
    <xf numFmtId="188" fontId="10" fillId="24" borderId="30" xfId="0" applyNumberFormat="1" applyFont="1" applyFill="1" applyBorder="1" applyAlignment="1">
      <alignment horizontal="right" vertical="center" shrinkToFit="1"/>
    </xf>
    <xf numFmtId="0" fontId="10" fillId="4" borderId="30" xfId="0" applyFont="1" applyFill="1" applyBorder="1" applyAlignment="1">
      <alignment horizontal="right" vertical="center" shrinkToFit="1"/>
    </xf>
    <xf numFmtId="0" fontId="10" fillId="4" borderId="31" xfId="0" applyFont="1" applyFill="1" applyBorder="1" applyAlignment="1">
      <alignment horizontal="right" vertical="center" shrinkToFit="1"/>
    </xf>
    <xf numFmtId="0" fontId="10" fillId="4" borderId="0" xfId="0" applyNumberFormat="1" applyFont="1" applyFill="1" applyBorder="1" applyAlignment="1" quotePrefix="1">
      <alignment horizontal="right" vertical="center" shrinkToFit="1"/>
    </xf>
    <xf numFmtId="0" fontId="10" fillId="4" borderId="32" xfId="0" applyFont="1" applyFill="1" applyBorder="1" applyAlignment="1">
      <alignment horizontal="right" vertical="center" shrinkToFit="1"/>
    </xf>
    <xf numFmtId="0" fontId="10" fillId="4" borderId="10" xfId="0" applyFont="1" applyFill="1" applyBorder="1" applyAlignment="1">
      <alignment horizontal="right" vertical="center" shrinkToFit="1"/>
    </xf>
    <xf numFmtId="188" fontId="10" fillId="24" borderId="10" xfId="0" applyNumberFormat="1" applyFont="1" applyFill="1" applyBorder="1" applyAlignment="1">
      <alignment horizontal="right" vertical="center" shrinkToFit="1"/>
    </xf>
    <xf numFmtId="0" fontId="10" fillId="24" borderId="23" xfId="0" applyFont="1" applyFill="1" applyBorder="1" applyAlignment="1">
      <alignment horizontal="right" vertical="center" shrinkToFit="1"/>
    </xf>
    <xf numFmtId="0" fontId="10" fillId="24" borderId="33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right" vertical="center" shrinkToFit="1"/>
    </xf>
    <xf numFmtId="188" fontId="10" fillId="24" borderId="13" xfId="0" applyNumberFormat="1" applyFont="1" applyFill="1" applyBorder="1" applyAlignment="1">
      <alignment horizontal="right" vertical="center" shrinkToFit="1"/>
    </xf>
    <xf numFmtId="0" fontId="10" fillId="24" borderId="11" xfId="0" applyFont="1" applyFill="1" applyBorder="1" applyAlignment="1">
      <alignment horizontal="right" vertical="center" shrinkToFit="1"/>
    </xf>
    <xf numFmtId="0" fontId="10" fillId="24" borderId="32" xfId="0" applyFont="1" applyFill="1" applyBorder="1" applyAlignment="1">
      <alignment horizontal="right" vertical="center" shrinkToFit="1"/>
    </xf>
    <xf numFmtId="0" fontId="10" fillId="24" borderId="12" xfId="0" applyFont="1" applyFill="1" applyBorder="1" applyAlignment="1">
      <alignment horizontal="right" vertical="center" shrinkToFit="1"/>
    </xf>
    <xf numFmtId="0" fontId="10" fillId="24" borderId="28" xfId="0" applyFont="1" applyFill="1" applyBorder="1" applyAlignment="1">
      <alignment horizontal="right" vertical="center" shrinkToFit="1"/>
    </xf>
    <xf numFmtId="188" fontId="10" fillId="24" borderId="14" xfId="0" applyNumberFormat="1" applyFont="1" applyFill="1" applyBorder="1" applyAlignment="1">
      <alignment horizontal="right" vertical="center" shrinkToFit="1"/>
    </xf>
    <xf numFmtId="0" fontId="10" fillId="24" borderId="34" xfId="0" applyFont="1" applyFill="1" applyBorder="1" applyAlignment="1">
      <alignment horizontal="right" vertical="center" shrinkToFit="1"/>
    </xf>
    <xf numFmtId="0" fontId="41" fillId="24" borderId="0" xfId="0" applyFont="1" applyFill="1" applyAlignment="1">
      <alignment vertical="center" shrinkToFit="1"/>
    </xf>
    <xf numFmtId="38" fontId="10" fillId="24" borderId="20" xfId="49" applyFont="1" applyFill="1" applyBorder="1" applyAlignment="1">
      <alignment shrinkToFit="1"/>
    </xf>
    <xf numFmtId="38" fontId="10" fillId="24" borderId="0" xfId="49" applyFont="1" applyFill="1" applyBorder="1" applyAlignment="1">
      <alignment shrinkToFit="1"/>
    </xf>
    <xf numFmtId="38" fontId="10" fillId="24" borderId="22" xfId="0" applyNumberFormat="1" applyFont="1" applyFill="1" applyBorder="1" applyAlignment="1">
      <alignment shrinkToFit="1"/>
    </xf>
    <xf numFmtId="0" fontId="10" fillId="4" borderId="12" xfId="0" applyFont="1" applyFill="1" applyBorder="1" applyAlignment="1">
      <alignment horizontal="right" vertical="center" shrinkToFit="1"/>
    </xf>
    <xf numFmtId="0" fontId="10" fillId="4" borderId="13" xfId="0" applyFont="1" applyFill="1" applyBorder="1" applyAlignment="1">
      <alignment horizontal="right" vertical="center" shrinkToFit="1"/>
    </xf>
    <xf numFmtId="38" fontId="10" fillId="24" borderId="19" xfId="49" applyFont="1" applyFill="1" applyBorder="1" applyAlignment="1">
      <alignment shrinkToFit="1"/>
    </xf>
    <xf numFmtId="38" fontId="10" fillId="24" borderId="17" xfId="49" applyFont="1" applyFill="1" applyBorder="1" applyAlignment="1">
      <alignment shrinkToFit="1"/>
    </xf>
    <xf numFmtId="38" fontId="10" fillId="24" borderId="25" xfId="49" applyFont="1" applyFill="1" applyBorder="1" applyAlignment="1">
      <alignment shrinkToFit="1"/>
    </xf>
    <xf numFmtId="38" fontId="10" fillId="24" borderId="26" xfId="49" applyFont="1" applyFill="1" applyBorder="1" applyAlignment="1">
      <alignment shrinkToFit="1"/>
    </xf>
    <xf numFmtId="0" fontId="10" fillId="24" borderId="35" xfId="0" applyFont="1" applyFill="1" applyBorder="1" applyAlignment="1">
      <alignment horizontal="right" vertical="center" shrinkToFit="1"/>
    </xf>
    <xf numFmtId="38" fontId="15" fillId="24" borderId="0" xfId="0" applyNumberFormat="1" applyFont="1" applyFill="1" applyBorder="1" applyAlignment="1">
      <alignment vertical="center" shrinkToFit="1"/>
    </xf>
    <xf numFmtId="0" fontId="44" fillId="24" borderId="0" xfId="0" applyFont="1" applyFill="1" applyAlignment="1">
      <alignment vertical="center"/>
    </xf>
    <xf numFmtId="0" fontId="45" fillId="24" borderId="23" xfId="0" applyFont="1" applyFill="1" applyBorder="1" applyAlignment="1">
      <alignment horizontal="left" vertical="center" shrinkToFit="1"/>
    </xf>
    <xf numFmtId="186" fontId="45" fillId="24" borderId="0" xfId="0" applyNumberFormat="1" applyFont="1" applyFill="1" applyBorder="1" applyAlignment="1">
      <alignment vertical="center" shrinkToFit="1"/>
    </xf>
    <xf numFmtId="0" fontId="45" fillId="24" borderId="33" xfId="0" applyFont="1" applyFill="1" applyBorder="1" applyAlignment="1">
      <alignment vertical="center" shrinkToFit="1"/>
    </xf>
    <xf numFmtId="0" fontId="45" fillId="24" borderId="0" xfId="0" applyNumberFormat="1" applyFont="1" applyFill="1" applyBorder="1" applyAlignment="1">
      <alignment horizontal="center" vertical="center" shrinkToFit="1"/>
    </xf>
    <xf numFmtId="186" fontId="45" fillId="24" borderId="13" xfId="0" applyNumberFormat="1" applyFont="1" applyFill="1" applyBorder="1" applyAlignment="1">
      <alignment vertical="center" shrinkToFit="1"/>
    </xf>
    <xf numFmtId="0" fontId="45" fillId="24" borderId="10" xfId="0" applyNumberFormat="1" applyFont="1" applyFill="1" applyBorder="1" applyAlignment="1">
      <alignment horizontal="center" vertical="center" shrinkToFit="1"/>
    </xf>
    <xf numFmtId="0" fontId="45" fillId="24" borderId="23" xfId="0" applyFont="1" applyFill="1" applyBorder="1" applyAlignment="1">
      <alignment vertical="center" shrinkToFit="1"/>
    </xf>
    <xf numFmtId="0" fontId="45" fillId="24" borderId="35" xfId="0" applyFont="1" applyFill="1" applyBorder="1" applyAlignment="1">
      <alignment vertical="center" shrinkToFit="1"/>
    </xf>
    <xf numFmtId="0" fontId="45" fillId="24" borderId="28" xfId="0" applyFont="1" applyFill="1" applyBorder="1" applyAlignment="1">
      <alignment vertical="center" shrinkToFit="1"/>
    </xf>
    <xf numFmtId="0" fontId="45" fillId="24" borderId="14" xfId="0" applyNumberFormat="1" applyFont="1" applyFill="1" applyBorder="1" applyAlignment="1">
      <alignment horizontal="center" vertical="center" shrinkToFit="1"/>
    </xf>
    <xf numFmtId="0" fontId="46" fillId="24" borderId="0" xfId="0" applyFont="1" applyFill="1" applyAlignment="1">
      <alignment vertical="center"/>
    </xf>
    <xf numFmtId="0" fontId="11" fillId="24" borderId="0" xfId="0" applyFont="1" applyFill="1" applyBorder="1" applyAlignment="1">
      <alignment horizontal="right" vertical="center" shrinkToFit="1"/>
    </xf>
    <xf numFmtId="188" fontId="11" fillId="24" borderId="0" xfId="0" applyNumberFormat="1" applyFont="1" applyFill="1" applyBorder="1" applyAlignment="1">
      <alignment horizontal="right" vertical="center" shrinkToFit="1"/>
    </xf>
    <xf numFmtId="38" fontId="11" fillId="24" borderId="0" xfId="49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vertical="center" shrinkToFit="1"/>
    </xf>
    <xf numFmtId="0" fontId="46" fillId="24" borderId="0" xfId="0" applyFont="1" applyFill="1" applyBorder="1" applyAlignment="1">
      <alignment vertical="center" shrinkToFit="1"/>
    </xf>
    <xf numFmtId="0" fontId="49" fillId="24" borderId="0" xfId="71" applyFont="1" applyFill="1">
      <alignment vertical="center"/>
      <protection/>
    </xf>
    <xf numFmtId="0" fontId="49" fillId="0" borderId="0" xfId="71" applyFont="1">
      <alignment vertical="center"/>
      <protection/>
    </xf>
    <xf numFmtId="0" fontId="50" fillId="24" borderId="0" xfId="71" applyFont="1" applyFill="1" applyAlignment="1">
      <alignment horizontal="left" vertical="center"/>
      <protection/>
    </xf>
    <xf numFmtId="0" fontId="51" fillId="24" borderId="0" xfId="71" applyFont="1" applyFill="1" applyAlignment="1">
      <alignment horizontal="center" vertical="center"/>
      <protection/>
    </xf>
    <xf numFmtId="0" fontId="51" fillId="24" borderId="0" xfId="71" applyFont="1" applyFill="1" applyAlignment="1">
      <alignment horizontal="left" vertical="center"/>
      <protection/>
    </xf>
    <xf numFmtId="0" fontId="50" fillId="24" borderId="0" xfId="71" applyFont="1" applyFill="1" applyAlignment="1">
      <alignment vertical="center"/>
      <protection/>
    </xf>
    <xf numFmtId="0" fontId="52" fillId="24" borderId="0" xfId="71" applyFont="1" applyFill="1">
      <alignment vertical="center"/>
      <protection/>
    </xf>
    <xf numFmtId="0" fontId="52" fillId="24" borderId="0" xfId="71" applyFont="1" applyFill="1" quotePrefix="1">
      <alignment vertical="center"/>
      <protection/>
    </xf>
    <xf numFmtId="0" fontId="52" fillId="24" borderId="0" xfId="71" applyFont="1" applyFill="1" applyAlignment="1">
      <alignment vertical="center"/>
      <protection/>
    </xf>
    <xf numFmtId="0" fontId="49" fillId="24" borderId="36" xfId="71" applyFont="1" applyFill="1" applyBorder="1" applyAlignment="1">
      <alignment vertical="center" shrinkToFit="1"/>
      <protection/>
    </xf>
    <xf numFmtId="0" fontId="49" fillId="24" borderId="36" xfId="71" applyFont="1" applyFill="1" applyBorder="1" applyAlignment="1">
      <alignment horizontal="center" vertical="center" shrinkToFit="1"/>
      <protection/>
    </xf>
    <xf numFmtId="0" fontId="49" fillId="24" borderId="37" xfId="71" applyFont="1" applyFill="1" applyBorder="1" applyAlignment="1">
      <alignment horizontal="center" vertical="center" shrinkToFit="1"/>
      <protection/>
    </xf>
    <xf numFmtId="0" fontId="49" fillId="24" borderId="38" xfId="71" applyFont="1" applyFill="1" applyBorder="1" applyAlignment="1">
      <alignment horizontal="center" vertical="center" shrinkToFit="1"/>
      <protection/>
    </xf>
    <xf numFmtId="0" fontId="49" fillId="24" borderId="0" xfId="71" applyFont="1" applyFill="1" applyAlignment="1">
      <alignment vertical="center" shrinkToFit="1"/>
      <protection/>
    </xf>
    <xf numFmtId="0" fontId="49" fillId="24" borderId="39" xfId="71" applyFont="1" applyFill="1" applyBorder="1" applyAlignment="1">
      <alignment horizontal="center" vertical="center" shrinkToFit="1"/>
      <protection/>
    </xf>
    <xf numFmtId="0" fontId="45" fillId="24" borderId="0" xfId="0" applyFont="1" applyFill="1" applyBorder="1" applyAlignment="1">
      <alignment vertical="center" shrinkToFit="1"/>
    </xf>
    <xf numFmtId="0" fontId="45" fillId="24" borderId="0" xfId="0" applyFont="1" applyFill="1" applyBorder="1" applyAlignment="1">
      <alignment vertical="center"/>
    </xf>
    <xf numFmtId="0" fontId="11" fillId="24" borderId="0" xfId="0" applyNumberFormat="1" applyFont="1" applyFill="1" applyBorder="1" applyAlignment="1">
      <alignment vertical="center" shrinkToFit="1"/>
    </xf>
    <xf numFmtId="189" fontId="47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 shrinkToFit="1"/>
    </xf>
    <xf numFmtId="0" fontId="46" fillId="24" borderId="0" xfId="0" applyFont="1" applyFill="1" applyBorder="1" applyAlignment="1">
      <alignment/>
    </xf>
    <xf numFmtId="38" fontId="15" fillId="24" borderId="0" xfId="0" applyNumberFormat="1" applyFont="1" applyFill="1" applyBorder="1" applyAlignment="1">
      <alignment vertical="center"/>
    </xf>
    <xf numFmtId="0" fontId="15" fillId="24" borderId="40" xfId="0" applyFont="1" applyFill="1" applyBorder="1" applyAlignment="1">
      <alignment vertical="center" shrinkToFit="1"/>
    </xf>
    <xf numFmtId="0" fontId="48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 shrinkToFit="1"/>
    </xf>
    <xf numFmtId="0" fontId="48" fillId="24" borderId="0" xfId="0" applyFont="1" applyFill="1" applyAlignment="1">
      <alignment vertical="center"/>
    </xf>
    <xf numFmtId="0" fontId="15" fillId="24" borderId="41" xfId="0" applyFont="1" applyFill="1" applyBorder="1" applyAlignment="1">
      <alignment vertical="center" shrinkToFit="1"/>
    </xf>
    <xf numFmtId="0" fontId="15" fillId="24" borderId="42" xfId="0" applyFont="1" applyFill="1" applyBorder="1" applyAlignment="1">
      <alignment vertical="center" shrinkToFit="1"/>
    </xf>
    <xf numFmtId="0" fontId="15" fillId="4" borderId="0" xfId="0" applyFont="1" applyFill="1" applyBorder="1" applyAlignment="1">
      <alignment vertical="center" shrinkToFit="1"/>
    </xf>
    <xf numFmtId="0" fontId="15" fillId="4" borderId="41" xfId="0" applyFont="1" applyFill="1" applyBorder="1" applyAlignment="1">
      <alignment vertical="center" shrinkToFit="1"/>
    </xf>
    <xf numFmtId="0" fontId="15" fillId="24" borderId="0" xfId="0" applyFont="1" applyFill="1" applyBorder="1" applyAlignment="1">
      <alignment horizontal="left" vertical="center" shrinkToFit="1"/>
    </xf>
    <xf numFmtId="0" fontId="15" fillId="24" borderId="43" xfId="0" applyFont="1" applyFill="1" applyBorder="1" applyAlignment="1">
      <alignment vertical="center" shrinkToFit="1"/>
    </xf>
    <xf numFmtId="0" fontId="15" fillId="24" borderId="44" xfId="0" applyFont="1" applyFill="1" applyBorder="1" applyAlignment="1">
      <alignment vertical="center" shrinkToFit="1"/>
    </xf>
    <xf numFmtId="0" fontId="15" fillId="24" borderId="45" xfId="0" applyFont="1" applyFill="1" applyBorder="1" applyAlignment="1">
      <alignment vertical="center" shrinkToFit="1"/>
    </xf>
    <xf numFmtId="0" fontId="15" fillId="4" borderId="11" xfId="0" applyFont="1" applyFill="1" applyBorder="1" applyAlignment="1">
      <alignment vertical="center" shrinkToFit="1"/>
    </xf>
    <xf numFmtId="0" fontId="15" fillId="4" borderId="45" xfId="0" applyFont="1" applyFill="1" applyBorder="1" applyAlignment="1">
      <alignment vertical="center" shrinkToFit="1"/>
    </xf>
    <xf numFmtId="0" fontId="15" fillId="24" borderId="46" xfId="0" applyFont="1" applyFill="1" applyBorder="1" applyAlignment="1">
      <alignment vertical="center" shrinkToFit="1"/>
    </xf>
    <xf numFmtId="0" fontId="15" fillId="24" borderId="47" xfId="0" applyFont="1" applyFill="1" applyBorder="1" applyAlignment="1">
      <alignment vertical="center" shrinkToFit="1"/>
    </xf>
    <xf numFmtId="0" fontId="15" fillId="4" borderId="48" xfId="0" applyFont="1" applyFill="1" applyBorder="1" applyAlignment="1">
      <alignment vertical="center" shrinkToFit="1"/>
    </xf>
    <xf numFmtId="0" fontId="15" fillId="4" borderId="43" xfId="0" applyFont="1" applyFill="1" applyBorder="1" applyAlignment="1">
      <alignment vertical="center" shrinkToFit="1"/>
    </xf>
    <xf numFmtId="0" fontId="15" fillId="4" borderId="49" xfId="0" applyFont="1" applyFill="1" applyBorder="1" applyAlignment="1">
      <alignment vertical="center" shrinkToFit="1"/>
    </xf>
    <xf numFmtId="0" fontId="15" fillId="24" borderId="50" xfId="0" applyFont="1" applyFill="1" applyBorder="1" applyAlignment="1">
      <alignment vertical="center" shrinkToFit="1"/>
    </xf>
    <xf numFmtId="0" fontId="15" fillId="24" borderId="51" xfId="0" applyFont="1" applyFill="1" applyBorder="1" applyAlignment="1">
      <alignment vertical="center" shrinkToFit="1"/>
    </xf>
    <xf numFmtId="0" fontId="15" fillId="4" borderId="51" xfId="0" applyFont="1" applyFill="1" applyBorder="1" applyAlignment="1">
      <alignment vertical="center" shrinkToFit="1"/>
    </xf>
    <xf numFmtId="0" fontId="15" fillId="24" borderId="52" xfId="0" applyFont="1" applyFill="1" applyBorder="1" applyAlignment="1">
      <alignment vertical="center" shrinkToFit="1"/>
    </xf>
    <xf numFmtId="0" fontId="15" fillId="4" borderId="53" xfId="0" applyFont="1" applyFill="1" applyBorder="1" applyAlignment="1">
      <alignment vertical="center" shrinkToFit="1"/>
    </xf>
    <xf numFmtId="0" fontId="15" fillId="24" borderId="54" xfId="0" applyFont="1" applyFill="1" applyBorder="1" applyAlignment="1">
      <alignment vertical="center" shrinkToFit="1"/>
    </xf>
    <xf numFmtId="38" fontId="46" fillId="24" borderId="0" xfId="49" applyFont="1" applyFill="1" applyAlignment="1">
      <alignment vertical="center"/>
    </xf>
    <xf numFmtId="0" fontId="15" fillId="24" borderId="32" xfId="0" applyFont="1" applyFill="1" applyBorder="1" applyAlignment="1">
      <alignment vertical="center" shrinkToFit="1"/>
    </xf>
    <xf numFmtId="0" fontId="55" fillId="24" borderId="0" xfId="0" applyFont="1" applyFill="1" applyBorder="1" applyAlignment="1">
      <alignment vertical="center"/>
    </xf>
    <xf numFmtId="0" fontId="36" fillId="24" borderId="55" xfId="0" applyFont="1" applyFill="1" applyBorder="1" applyAlignment="1">
      <alignment vertical="center"/>
    </xf>
    <xf numFmtId="0" fontId="38" fillId="24" borderId="55" xfId="0" applyFont="1" applyFill="1" applyBorder="1" applyAlignment="1">
      <alignment vertical="center"/>
    </xf>
    <xf numFmtId="0" fontId="33" fillId="24" borderId="55" xfId="0" applyFont="1" applyFill="1" applyBorder="1" applyAlignment="1">
      <alignment vertical="center"/>
    </xf>
    <xf numFmtId="0" fontId="34" fillId="24" borderId="55" xfId="0" applyFont="1" applyFill="1" applyBorder="1" applyAlignment="1">
      <alignment vertical="center"/>
    </xf>
    <xf numFmtId="0" fontId="14" fillId="24" borderId="55" xfId="0" applyFont="1" applyFill="1" applyBorder="1" applyAlignment="1">
      <alignment vertical="center"/>
    </xf>
    <xf numFmtId="0" fontId="45" fillId="24" borderId="55" xfId="0" applyFont="1" applyFill="1" applyBorder="1" applyAlignment="1">
      <alignment vertical="center" shrinkToFit="1"/>
    </xf>
    <xf numFmtId="0" fontId="45" fillId="24" borderId="55" xfId="0" applyNumberFormat="1" applyFont="1" applyFill="1" applyBorder="1" applyAlignment="1">
      <alignment horizontal="center" vertical="center" shrinkToFit="1"/>
    </xf>
    <xf numFmtId="0" fontId="11" fillId="24" borderId="55" xfId="0" applyFont="1" applyFill="1" applyBorder="1" applyAlignment="1">
      <alignment horizontal="right" vertical="center" shrinkToFit="1"/>
    </xf>
    <xf numFmtId="188" fontId="11" fillId="24" borderId="55" xfId="0" applyNumberFormat="1" applyFont="1" applyFill="1" applyBorder="1" applyAlignment="1">
      <alignment horizontal="right" vertical="center" shrinkToFit="1"/>
    </xf>
    <xf numFmtId="0" fontId="11" fillId="24" borderId="55" xfId="0" applyFont="1" applyFill="1" applyBorder="1" applyAlignment="1">
      <alignment vertical="center" shrinkToFit="1"/>
    </xf>
    <xf numFmtId="0" fontId="11" fillId="24" borderId="55" xfId="0" applyNumberFormat="1" applyFont="1" applyFill="1" applyBorder="1" applyAlignment="1">
      <alignment vertical="center" shrinkToFit="1"/>
    </xf>
    <xf numFmtId="0" fontId="15" fillId="24" borderId="55" xfId="0" applyFont="1" applyFill="1" applyBorder="1" applyAlignment="1">
      <alignment vertical="center" shrinkToFit="1"/>
    </xf>
    <xf numFmtId="189" fontId="47" fillId="24" borderId="55" xfId="0" applyNumberFormat="1" applyFont="1" applyFill="1" applyBorder="1" applyAlignment="1">
      <alignment vertical="center"/>
    </xf>
    <xf numFmtId="0" fontId="46" fillId="24" borderId="55" xfId="0" applyFont="1" applyFill="1" applyBorder="1" applyAlignment="1">
      <alignment vertical="center" shrinkToFit="1"/>
    </xf>
    <xf numFmtId="0" fontId="35" fillId="24" borderId="55" xfId="0" applyFont="1" applyFill="1" applyBorder="1" applyAlignment="1">
      <alignment vertical="center" shrinkToFit="1"/>
    </xf>
    <xf numFmtId="0" fontId="43" fillId="24" borderId="55" xfId="0" applyFont="1" applyFill="1" applyBorder="1" applyAlignment="1">
      <alignment vertical="center" shrinkToFit="1"/>
    </xf>
    <xf numFmtId="0" fontId="45" fillId="24" borderId="55" xfId="0" applyFont="1" applyFill="1" applyBorder="1" applyAlignment="1">
      <alignment vertical="center"/>
    </xf>
    <xf numFmtId="0" fontId="15" fillId="24" borderId="56" xfId="0" applyFont="1" applyFill="1" applyBorder="1" applyAlignment="1">
      <alignment vertical="center" shrinkToFit="1"/>
    </xf>
    <xf numFmtId="0" fontId="15" fillId="24" borderId="57" xfId="0" applyFont="1" applyFill="1" applyBorder="1" applyAlignment="1">
      <alignment vertical="center" shrinkToFit="1"/>
    </xf>
    <xf numFmtId="0" fontId="15" fillId="24" borderId="58" xfId="0" applyFont="1" applyFill="1" applyBorder="1" applyAlignment="1">
      <alignment vertical="center" shrinkToFit="1"/>
    </xf>
    <xf numFmtId="0" fontId="15" fillId="4" borderId="58" xfId="0" applyFont="1" applyFill="1" applyBorder="1" applyAlignment="1">
      <alignment vertical="center" shrinkToFit="1"/>
    </xf>
    <xf numFmtId="0" fontId="15" fillId="24" borderId="59" xfId="0" applyFont="1" applyFill="1" applyBorder="1" applyAlignment="1">
      <alignment vertical="center" shrinkToFit="1"/>
    </xf>
    <xf numFmtId="0" fontId="15" fillId="24" borderId="60" xfId="0" applyFont="1" applyFill="1" applyBorder="1" applyAlignment="1">
      <alignment vertical="center" shrinkToFit="1"/>
    </xf>
    <xf numFmtId="0" fontId="15" fillId="24" borderId="61" xfId="0" applyFont="1" applyFill="1" applyBorder="1" applyAlignment="1">
      <alignment vertical="center" shrinkToFit="1"/>
    </xf>
    <xf numFmtId="0" fontId="15" fillId="24" borderId="62" xfId="0" applyFont="1" applyFill="1" applyBorder="1" applyAlignment="1">
      <alignment vertical="center" shrinkToFit="1"/>
    </xf>
    <xf numFmtId="0" fontId="15" fillId="24" borderId="63" xfId="0" applyFont="1" applyFill="1" applyBorder="1" applyAlignment="1">
      <alignment vertical="center" shrinkToFit="1"/>
    </xf>
    <xf numFmtId="0" fontId="15" fillId="24" borderId="64" xfId="0" applyFont="1" applyFill="1" applyBorder="1" applyAlignment="1">
      <alignment vertical="center" shrinkToFit="1"/>
    </xf>
    <xf numFmtId="0" fontId="15" fillId="4" borderId="64" xfId="0" applyFont="1" applyFill="1" applyBorder="1" applyAlignment="1">
      <alignment vertical="center" shrinkToFit="1"/>
    </xf>
    <xf numFmtId="0" fontId="15" fillId="24" borderId="65" xfId="0" applyFont="1" applyFill="1" applyBorder="1" applyAlignment="1">
      <alignment vertical="center" shrinkToFit="1"/>
    </xf>
    <xf numFmtId="0" fontId="15" fillId="24" borderId="66" xfId="0" applyFont="1" applyFill="1" applyBorder="1" applyAlignment="1">
      <alignment vertical="center" shrinkToFit="1"/>
    </xf>
    <xf numFmtId="0" fontId="15" fillId="24" borderId="67" xfId="0" applyFont="1" applyFill="1" applyBorder="1" applyAlignment="1">
      <alignment vertical="center" shrinkToFit="1"/>
    </xf>
    <xf numFmtId="0" fontId="15" fillId="4" borderId="46" xfId="0" applyFont="1" applyFill="1" applyBorder="1" applyAlignment="1">
      <alignment vertical="center" shrinkToFit="1"/>
    </xf>
    <xf numFmtId="0" fontId="37" fillId="24" borderId="0" xfId="0" applyFont="1" applyFill="1" applyBorder="1" applyAlignment="1">
      <alignment horizontal="left" vertical="center"/>
    </xf>
    <xf numFmtId="0" fontId="57" fillId="24" borderId="0" xfId="70" applyNumberFormat="1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42" fillId="24" borderId="0" xfId="0" applyNumberFormat="1" applyFont="1" applyFill="1" applyBorder="1" applyAlignment="1">
      <alignment/>
    </xf>
    <xf numFmtId="0" fontId="45" fillId="24" borderId="0" xfId="0" applyNumberFormat="1" applyFont="1" applyFill="1" applyBorder="1" applyAlignment="1">
      <alignment vertical="center"/>
    </xf>
    <xf numFmtId="0" fontId="32" fillId="24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24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186" fontId="54" fillId="25" borderId="0" xfId="0" applyNumberFormat="1" applyFont="1" applyFill="1" applyBorder="1" applyAlignment="1">
      <alignment vertical="center" shrinkToFit="1"/>
    </xf>
    <xf numFmtId="0" fontId="32" fillId="25" borderId="0" xfId="0" applyFont="1" applyFill="1" applyAlignment="1">
      <alignment shrinkToFit="1"/>
    </xf>
    <xf numFmtId="38" fontId="54" fillId="25" borderId="12" xfId="0" applyNumberFormat="1" applyFont="1" applyFill="1" applyBorder="1" applyAlignment="1">
      <alignment horizontal="center" vertical="center" shrinkToFit="1"/>
    </xf>
    <xf numFmtId="186" fontId="54" fillId="25" borderId="40" xfId="0" applyNumberFormat="1" applyFont="1" applyFill="1" applyBorder="1" applyAlignment="1">
      <alignment vertical="center" shrinkToFit="1"/>
    </xf>
    <xf numFmtId="186" fontId="54" fillId="25" borderId="0" xfId="0" applyNumberFormat="1" applyFont="1" applyFill="1" applyBorder="1" applyAlignment="1">
      <alignment horizontal="center" vertical="center" shrinkToFit="1"/>
    </xf>
    <xf numFmtId="38" fontId="54" fillId="25" borderId="68" xfId="0" applyNumberFormat="1" applyFont="1" applyFill="1" applyBorder="1" applyAlignment="1">
      <alignment horizontal="center" vertical="center" shrinkToFit="1"/>
    </xf>
    <xf numFmtId="186" fontId="54" fillId="25" borderId="69" xfId="0" applyNumberFormat="1" applyFont="1" applyFill="1" applyBorder="1" applyAlignment="1">
      <alignment vertical="center" shrinkToFit="1"/>
    </xf>
    <xf numFmtId="0" fontId="0" fillId="25" borderId="0" xfId="0" applyFill="1" applyBorder="1" applyAlignment="1">
      <alignment/>
    </xf>
    <xf numFmtId="0" fontId="14" fillId="25" borderId="0" xfId="0" applyFont="1" applyFill="1" applyAlignment="1">
      <alignment/>
    </xf>
    <xf numFmtId="0" fontId="14" fillId="25" borderId="12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40" xfId="0" applyFont="1" applyFill="1" applyBorder="1" applyAlignment="1">
      <alignment/>
    </xf>
    <xf numFmtId="0" fontId="14" fillId="25" borderId="0" xfId="0" applyFont="1" applyFill="1" applyAlignment="1">
      <alignment vertical="center"/>
    </xf>
    <xf numFmtId="0" fontId="14" fillId="25" borderId="11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5" borderId="41" xfId="0" applyFont="1" applyFill="1" applyBorder="1" applyAlignment="1">
      <alignment/>
    </xf>
    <xf numFmtId="0" fontId="14" fillId="25" borderId="32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0" fontId="14" fillId="25" borderId="42" xfId="0" applyFont="1" applyFill="1" applyBorder="1" applyAlignment="1">
      <alignment/>
    </xf>
    <xf numFmtId="0" fontId="39" fillId="25" borderId="13" xfId="0" applyNumberFormat="1" applyFont="1" applyFill="1" applyBorder="1" applyAlignment="1">
      <alignment/>
    </xf>
    <xf numFmtId="0" fontId="45" fillId="25" borderId="0" xfId="0" applyNumberFormat="1" applyFont="1" applyFill="1" applyBorder="1" applyAlignment="1">
      <alignment/>
    </xf>
    <xf numFmtId="0" fontId="45" fillId="25" borderId="0" xfId="0" applyNumberFormat="1" applyFont="1" applyFill="1" applyBorder="1" applyAlignment="1">
      <alignment vertical="center"/>
    </xf>
    <xf numFmtId="0" fontId="32" fillId="25" borderId="0" xfId="0" applyFont="1" applyFill="1" applyAlignment="1">
      <alignment/>
    </xf>
    <xf numFmtId="0" fontId="0" fillId="25" borderId="0" xfId="0" applyFill="1" applyAlignment="1">
      <alignment/>
    </xf>
    <xf numFmtId="0" fontId="42" fillId="25" borderId="0" xfId="0" applyNumberFormat="1" applyFont="1" applyFill="1" applyBorder="1" applyAlignment="1">
      <alignment/>
    </xf>
    <xf numFmtId="0" fontId="9" fillId="25" borderId="13" xfId="0" applyNumberFormat="1" applyFont="1" applyFill="1" applyBorder="1" applyAlignment="1">
      <alignment shrinkToFit="1"/>
    </xf>
    <xf numFmtId="0" fontId="9" fillId="25" borderId="0" xfId="0" applyNumberFormat="1" applyFont="1" applyFill="1" applyBorder="1" applyAlignment="1">
      <alignment horizontal="left" shrinkToFit="1"/>
    </xf>
    <xf numFmtId="0" fontId="14" fillId="25" borderId="0" xfId="0" applyFont="1" applyFill="1" applyAlignment="1">
      <alignment shrinkToFit="1"/>
    </xf>
    <xf numFmtId="0" fontId="39" fillId="25" borderId="13" xfId="0" applyNumberFormat="1" applyFont="1" applyFill="1" applyBorder="1" applyAlignment="1">
      <alignment shrinkToFit="1"/>
    </xf>
    <xf numFmtId="0" fontId="31" fillId="25" borderId="0" xfId="0" applyFont="1" applyFill="1" applyAlignment="1">
      <alignment horizontal="left" shrinkToFit="1"/>
    </xf>
    <xf numFmtId="0" fontId="14" fillId="25" borderId="13" xfId="0" applyFont="1" applyFill="1" applyBorder="1" applyAlignment="1">
      <alignment vertical="center"/>
    </xf>
    <xf numFmtId="0" fontId="9" fillId="24" borderId="23" xfId="0" applyFont="1" applyFill="1" applyBorder="1" applyAlignment="1">
      <alignment horizontal="left" vertical="center" shrinkToFit="1"/>
    </xf>
    <xf numFmtId="186" fontId="9" fillId="24" borderId="0" xfId="0" applyNumberFormat="1" applyFont="1" applyFill="1" applyBorder="1" applyAlignment="1">
      <alignment vertical="center" shrinkToFit="1"/>
    </xf>
    <xf numFmtId="0" fontId="9" fillId="24" borderId="33" xfId="0" applyFont="1" applyFill="1" applyBorder="1" applyAlignment="1">
      <alignment vertical="center" shrinkToFit="1"/>
    </xf>
    <xf numFmtId="0" fontId="9" fillId="24" borderId="0" xfId="0" applyNumberFormat="1" applyFont="1" applyFill="1" applyBorder="1" applyAlignment="1">
      <alignment horizontal="center" vertical="center" shrinkToFit="1"/>
    </xf>
    <xf numFmtId="186" fontId="9" fillId="24" borderId="13" xfId="0" applyNumberFormat="1" applyFont="1" applyFill="1" applyBorder="1" applyAlignment="1">
      <alignment vertical="center" shrinkToFit="1"/>
    </xf>
    <xf numFmtId="0" fontId="9" fillId="24" borderId="10" xfId="0" applyNumberFormat="1" applyFont="1" applyFill="1" applyBorder="1" applyAlignment="1">
      <alignment horizontal="center" vertical="center" shrinkToFit="1"/>
    </xf>
    <xf numFmtId="0" fontId="9" fillId="24" borderId="23" xfId="0" applyFont="1" applyFill="1" applyBorder="1" applyAlignment="1">
      <alignment vertical="center" shrinkToFit="1"/>
    </xf>
    <xf numFmtId="186" fontId="9" fillId="24" borderId="70" xfId="0" applyNumberFormat="1" applyFont="1" applyFill="1" applyBorder="1" applyAlignment="1">
      <alignment vertical="center" shrinkToFit="1"/>
    </xf>
    <xf numFmtId="0" fontId="9" fillId="24" borderId="28" xfId="0" applyFont="1" applyFill="1" applyBorder="1" applyAlignment="1">
      <alignment vertical="center" shrinkToFit="1"/>
    </xf>
    <xf numFmtId="0" fontId="9" fillId="24" borderId="14" xfId="0" applyNumberFormat="1" applyFont="1" applyFill="1" applyBorder="1" applyAlignment="1">
      <alignment horizontal="center" vertical="center" shrinkToFit="1"/>
    </xf>
    <xf numFmtId="0" fontId="9" fillId="24" borderId="35" xfId="0" applyFont="1" applyFill="1" applyBorder="1" applyAlignment="1">
      <alignment vertical="center" shrinkToFit="1"/>
    </xf>
    <xf numFmtId="186" fontId="9" fillId="24" borderId="24" xfId="0" applyNumberFormat="1" applyFont="1" applyFill="1" applyBorder="1" applyAlignment="1">
      <alignment vertical="center" shrinkToFit="1"/>
    </xf>
    <xf numFmtId="186" fontId="9" fillId="24" borderId="71" xfId="0" applyNumberFormat="1" applyFont="1" applyFill="1" applyBorder="1" applyAlignment="1">
      <alignment vertical="center" wrapText="1"/>
    </xf>
    <xf numFmtId="186" fontId="9" fillId="24" borderId="71" xfId="0" applyNumberFormat="1" applyFont="1" applyFill="1" applyBorder="1" applyAlignment="1">
      <alignment vertical="center" shrinkToFit="1"/>
    </xf>
    <xf numFmtId="38" fontId="54" fillId="25" borderId="72" xfId="49" applyFont="1" applyFill="1" applyBorder="1" applyAlignment="1">
      <alignment vertical="center" shrinkToFit="1"/>
    </xf>
    <xf numFmtId="38" fontId="54" fillId="25" borderId="73" xfId="49" applyFont="1" applyFill="1" applyBorder="1" applyAlignment="1">
      <alignment vertical="center" shrinkToFit="1"/>
    </xf>
    <xf numFmtId="38" fontId="54" fillId="25" borderId="13" xfId="49" applyFont="1" applyFill="1" applyBorder="1" applyAlignment="1">
      <alignment horizontal="center" vertical="center" shrinkToFit="1"/>
    </xf>
    <xf numFmtId="38" fontId="54" fillId="25" borderId="17" xfId="49" applyFont="1" applyFill="1" applyBorder="1" applyAlignment="1">
      <alignment horizontal="center" vertical="center" shrinkToFit="1"/>
    </xf>
    <xf numFmtId="38" fontId="54" fillId="25" borderId="0" xfId="49" applyFont="1" applyFill="1" applyBorder="1" applyAlignment="1">
      <alignment vertical="center" shrinkToFit="1"/>
    </xf>
    <xf numFmtId="38" fontId="32" fillId="25" borderId="0" xfId="49" applyFont="1" applyFill="1" applyAlignment="1">
      <alignment shrinkToFit="1"/>
    </xf>
    <xf numFmtId="38" fontId="54" fillId="25" borderId="12" xfId="49" applyFont="1" applyFill="1" applyBorder="1" applyAlignment="1">
      <alignment horizontal="center" vertical="center" shrinkToFit="1"/>
    </xf>
    <xf numFmtId="38" fontId="54" fillId="25" borderId="40" xfId="49" applyFont="1" applyFill="1" applyBorder="1" applyAlignment="1">
      <alignment vertical="center" shrinkToFit="1"/>
    </xf>
    <xf numFmtId="38" fontId="54" fillId="25" borderId="0" xfId="49" applyFont="1" applyFill="1" applyBorder="1" applyAlignment="1">
      <alignment horizontal="center" vertical="center" shrinkToFit="1"/>
    </xf>
    <xf numFmtId="38" fontId="54" fillId="25" borderId="68" xfId="49" applyFont="1" applyFill="1" applyBorder="1" applyAlignment="1">
      <alignment horizontal="center" vertical="center" shrinkToFit="1"/>
    </xf>
    <xf numFmtId="38" fontId="54" fillId="25" borderId="69" xfId="49" applyFont="1" applyFill="1" applyBorder="1" applyAlignment="1">
      <alignment vertical="center" shrinkToFit="1"/>
    </xf>
    <xf numFmtId="38" fontId="39" fillId="26" borderId="0" xfId="49" applyFont="1" applyFill="1" applyBorder="1" applyAlignment="1">
      <alignment horizontal="right" vertical="center" shrinkToFit="1"/>
    </xf>
    <xf numFmtId="0" fontId="14" fillId="25" borderId="12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/>
    </xf>
    <xf numFmtId="0" fontId="14" fillId="25" borderId="40" xfId="0" applyFont="1" applyFill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4" fillId="25" borderId="41" xfId="0" applyFont="1" applyFill="1" applyBorder="1" applyAlignment="1">
      <alignment horizontal="center" vertical="center"/>
    </xf>
    <xf numFmtId="0" fontId="14" fillId="25" borderId="32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14" fillId="25" borderId="42" xfId="0" applyFont="1" applyFill="1" applyBorder="1" applyAlignment="1">
      <alignment horizontal="center" vertical="center"/>
    </xf>
    <xf numFmtId="0" fontId="14" fillId="25" borderId="74" xfId="0" applyFont="1" applyFill="1" applyBorder="1" applyAlignment="1">
      <alignment horizontal="center"/>
    </xf>
    <xf numFmtId="0" fontId="14" fillId="25" borderId="75" xfId="0" applyFont="1" applyFill="1" applyBorder="1" applyAlignment="1">
      <alignment horizontal="center"/>
    </xf>
    <xf numFmtId="0" fontId="14" fillId="25" borderId="76" xfId="0" applyFont="1" applyFill="1" applyBorder="1" applyAlignment="1">
      <alignment horizontal="center"/>
    </xf>
    <xf numFmtId="0" fontId="14" fillId="25" borderId="77" xfId="0" applyFont="1" applyFill="1" applyBorder="1" applyAlignment="1">
      <alignment horizontal="center"/>
    </xf>
    <xf numFmtId="0" fontId="14" fillId="25" borderId="78" xfId="0" applyFont="1" applyFill="1" applyBorder="1" applyAlignment="1">
      <alignment horizontal="center"/>
    </xf>
    <xf numFmtId="0" fontId="14" fillId="25" borderId="79" xfId="0" applyFont="1" applyFill="1" applyBorder="1" applyAlignment="1">
      <alignment horizontal="center"/>
    </xf>
    <xf numFmtId="0" fontId="14" fillId="25" borderId="80" xfId="0" applyFont="1" applyFill="1" applyBorder="1" applyAlignment="1">
      <alignment horizontal="center"/>
    </xf>
    <xf numFmtId="0" fontId="14" fillId="25" borderId="81" xfId="0" applyFont="1" applyFill="1" applyBorder="1" applyAlignment="1">
      <alignment horizontal="center"/>
    </xf>
    <xf numFmtId="0" fontId="14" fillId="25" borderId="82" xfId="0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/>
    </xf>
    <xf numFmtId="0" fontId="14" fillId="25" borderId="40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25" borderId="41" xfId="0" applyFont="1" applyFill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14" fillId="25" borderId="42" xfId="0" applyFont="1" applyFill="1" applyBorder="1" applyAlignment="1">
      <alignment horizontal="center"/>
    </xf>
    <xf numFmtId="38" fontId="0" fillId="25" borderId="13" xfId="49" applyFont="1" applyFill="1" applyBorder="1" applyAlignment="1">
      <alignment horizontal="center" vertical="center" wrapText="1" shrinkToFit="1"/>
    </xf>
    <xf numFmtId="38" fontId="0" fillId="25" borderId="40" xfId="49" applyFont="1" applyFill="1" applyBorder="1" applyAlignment="1">
      <alignment horizontal="center" vertical="center" wrapText="1" shrinkToFit="1"/>
    </xf>
    <xf numFmtId="38" fontId="0" fillId="25" borderId="10" xfId="49" applyFont="1" applyFill="1" applyBorder="1" applyAlignment="1">
      <alignment horizontal="center" vertical="center" wrapText="1" shrinkToFit="1"/>
    </xf>
    <xf numFmtId="38" fontId="0" fillId="25" borderId="42" xfId="49" applyFont="1" applyFill="1" applyBorder="1" applyAlignment="1">
      <alignment horizontal="center" vertical="center" wrapText="1" shrinkToFit="1"/>
    </xf>
    <xf numFmtId="38" fontId="58" fillId="25" borderId="40" xfId="49" applyFont="1" applyFill="1" applyBorder="1" applyAlignment="1">
      <alignment horizontal="center" vertical="center" wrapText="1" shrinkToFit="1"/>
    </xf>
    <xf numFmtId="38" fontId="58" fillId="25" borderId="42" xfId="49" applyFont="1" applyFill="1" applyBorder="1" applyAlignment="1">
      <alignment horizontal="center" vertical="center" wrapText="1" shrinkToFit="1"/>
    </xf>
    <xf numFmtId="38" fontId="54" fillId="25" borderId="83" xfId="49" applyFont="1" applyFill="1" applyBorder="1" applyAlignment="1">
      <alignment horizontal="center" vertical="center" shrinkToFit="1"/>
    </xf>
    <xf numFmtId="38" fontId="54" fillId="25" borderId="72" xfId="49" applyFont="1" applyFill="1" applyBorder="1" applyAlignment="1">
      <alignment horizontal="center" vertical="center" shrinkToFit="1"/>
    </xf>
    <xf numFmtId="38" fontId="54" fillId="25" borderId="84" xfId="49" applyFont="1" applyFill="1" applyBorder="1" applyAlignment="1">
      <alignment horizontal="center" vertical="center" shrinkToFit="1"/>
    </xf>
    <xf numFmtId="38" fontId="54" fillId="25" borderId="85" xfId="49" applyFont="1" applyFill="1" applyBorder="1" applyAlignment="1">
      <alignment horizontal="center" vertical="center" shrinkToFit="1"/>
    </xf>
    <xf numFmtId="38" fontId="54" fillId="25" borderId="73" xfId="49" applyFont="1" applyFill="1" applyBorder="1" applyAlignment="1">
      <alignment horizontal="center" vertical="center" shrinkToFit="1"/>
    </xf>
    <xf numFmtId="38" fontId="54" fillId="25" borderId="86" xfId="49" applyFont="1" applyFill="1" applyBorder="1" applyAlignment="1">
      <alignment horizontal="center" vertical="center" shrinkToFit="1"/>
    </xf>
    <xf numFmtId="38" fontId="54" fillId="25" borderId="86" xfId="0" applyNumberFormat="1" applyFont="1" applyFill="1" applyBorder="1" applyAlignment="1">
      <alignment horizontal="center" vertical="center" shrinkToFit="1"/>
    </xf>
    <xf numFmtId="0" fontId="54" fillId="25" borderId="83" xfId="0" applyNumberFormat="1" applyFont="1" applyFill="1" applyBorder="1" applyAlignment="1">
      <alignment horizontal="center" vertical="center" shrinkToFit="1"/>
    </xf>
    <xf numFmtId="38" fontId="54" fillId="25" borderId="84" xfId="0" applyNumberFormat="1" applyFont="1" applyFill="1" applyBorder="1" applyAlignment="1">
      <alignment horizontal="center" vertical="center" shrinkToFit="1"/>
    </xf>
    <xf numFmtId="0" fontId="54" fillId="25" borderId="85" xfId="0" applyNumberFormat="1" applyFont="1" applyFill="1" applyBorder="1" applyAlignment="1">
      <alignment horizontal="center" vertical="center" shrinkToFit="1"/>
    </xf>
    <xf numFmtId="38" fontId="54" fillId="25" borderId="85" xfId="0" applyNumberFormat="1" applyFont="1" applyFill="1" applyBorder="1" applyAlignment="1">
      <alignment horizontal="center" vertical="center" shrinkToFit="1"/>
    </xf>
    <xf numFmtId="0" fontId="32" fillId="26" borderId="12" xfId="0" applyFont="1" applyFill="1" applyBorder="1" applyAlignment="1">
      <alignment horizontal="center" vertical="center" shrinkToFit="1"/>
    </xf>
    <xf numFmtId="0" fontId="32" fillId="26" borderId="13" xfId="0" applyFont="1" applyFill="1" applyBorder="1" applyAlignment="1">
      <alignment horizontal="center" vertical="center" shrinkToFit="1"/>
    </xf>
    <xf numFmtId="0" fontId="32" fillId="26" borderId="32" xfId="0" applyFont="1" applyFill="1" applyBorder="1" applyAlignment="1">
      <alignment horizontal="center" vertical="center" shrinkToFit="1"/>
    </xf>
    <xf numFmtId="0" fontId="32" fillId="26" borderId="10" xfId="0" applyFont="1" applyFill="1" applyBorder="1" applyAlignment="1">
      <alignment horizontal="center" vertical="center" shrinkToFit="1"/>
    </xf>
    <xf numFmtId="38" fontId="32" fillId="26" borderId="13" xfId="49" applyFont="1" applyFill="1" applyBorder="1" applyAlignment="1">
      <alignment horizontal="center" vertical="center" shrinkToFit="1"/>
    </xf>
    <xf numFmtId="38" fontId="32" fillId="26" borderId="40" xfId="49" applyFont="1" applyFill="1" applyBorder="1" applyAlignment="1">
      <alignment horizontal="center" vertical="center" shrinkToFit="1"/>
    </xf>
    <xf numFmtId="38" fontId="32" fillId="26" borderId="10" xfId="49" applyFont="1" applyFill="1" applyBorder="1" applyAlignment="1">
      <alignment horizontal="center" vertical="center" shrinkToFit="1"/>
    </xf>
    <xf numFmtId="38" fontId="32" fillId="26" borderId="42" xfId="49" applyFont="1" applyFill="1" applyBorder="1" applyAlignment="1">
      <alignment horizontal="center" vertical="center" shrinkToFit="1"/>
    </xf>
    <xf numFmtId="38" fontId="54" fillId="25" borderId="83" xfId="0" applyNumberFormat="1" applyFont="1" applyFill="1" applyBorder="1" applyAlignment="1">
      <alignment horizontal="center" vertical="center" shrinkToFit="1"/>
    </xf>
    <xf numFmtId="0" fontId="54" fillId="25" borderId="86" xfId="0" applyNumberFormat="1" applyFont="1" applyFill="1" applyBorder="1" applyAlignment="1">
      <alignment horizontal="center" vertical="center" shrinkToFit="1"/>
    </xf>
    <xf numFmtId="0" fontId="32" fillId="24" borderId="13" xfId="0" applyFont="1" applyFill="1" applyBorder="1" applyAlignment="1">
      <alignment horizontal="left"/>
    </xf>
    <xf numFmtId="0" fontId="32" fillId="24" borderId="10" xfId="0" applyFont="1" applyFill="1" applyBorder="1" applyAlignment="1">
      <alignment horizontal="left"/>
    </xf>
    <xf numFmtId="0" fontId="56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left"/>
    </xf>
    <xf numFmtId="0" fontId="10" fillId="24" borderId="87" xfId="0" applyFont="1" applyFill="1" applyBorder="1" applyAlignment="1">
      <alignment horizontal="right" vertical="center" shrinkToFit="1"/>
    </xf>
    <xf numFmtId="0" fontId="10" fillId="24" borderId="88" xfId="0" applyFont="1" applyFill="1" applyBorder="1" applyAlignment="1">
      <alignment horizontal="right" vertical="center" shrinkToFit="1"/>
    </xf>
    <xf numFmtId="0" fontId="10" fillId="24" borderId="89" xfId="0" applyFont="1" applyFill="1" applyBorder="1" applyAlignment="1">
      <alignment horizontal="right" vertical="center" shrinkToFit="1"/>
    </xf>
    <xf numFmtId="0" fontId="10" fillId="24" borderId="90" xfId="0" applyFont="1" applyFill="1" applyBorder="1" applyAlignment="1">
      <alignment horizontal="right" vertical="center" shrinkToFit="1"/>
    </xf>
    <xf numFmtId="0" fontId="10" fillId="24" borderId="91" xfId="0" applyFont="1" applyFill="1" applyBorder="1" applyAlignment="1">
      <alignment horizontal="right" vertical="center" shrinkToFit="1"/>
    </xf>
    <xf numFmtId="0" fontId="10" fillId="24" borderId="92" xfId="0" applyFont="1" applyFill="1" applyBorder="1" applyAlignment="1">
      <alignment horizontal="right" vertical="center" shrinkToFit="1"/>
    </xf>
    <xf numFmtId="0" fontId="10" fillId="24" borderId="93" xfId="0" applyFont="1" applyFill="1" applyBorder="1" applyAlignment="1">
      <alignment horizontal="right" vertical="center" shrinkToFit="1"/>
    </xf>
    <xf numFmtId="0" fontId="10" fillId="24" borderId="94" xfId="0" applyFont="1" applyFill="1" applyBorder="1" applyAlignment="1">
      <alignment horizontal="right" vertical="center" shrinkToFit="1"/>
    </xf>
    <xf numFmtId="0" fontId="10" fillId="24" borderId="95" xfId="0" applyFont="1" applyFill="1" applyBorder="1" applyAlignment="1">
      <alignment horizontal="right" vertical="center" shrinkToFit="1"/>
    </xf>
    <xf numFmtId="0" fontId="10" fillId="24" borderId="96" xfId="0" applyNumberFormat="1" applyFont="1" applyFill="1" applyBorder="1" applyAlignment="1">
      <alignment horizontal="center" vertical="center" shrinkToFit="1"/>
    </xf>
    <xf numFmtId="0" fontId="10" fillId="24" borderId="41" xfId="0" applyNumberFormat="1" applyFont="1" applyFill="1" applyBorder="1" applyAlignment="1">
      <alignment horizontal="center" vertical="center" shrinkToFit="1"/>
    </xf>
    <xf numFmtId="0" fontId="10" fillId="24" borderId="42" xfId="0" applyNumberFormat="1" applyFont="1" applyFill="1" applyBorder="1" applyAlignment="1">
      <alignment horizontal="center" vertical="center" shrinkToFit="1"/>
    </xf>
    <xf numFmtId="0" fontId="10" fillId="24" borderId="97" xfId="0" applyNumberFormat="1" applyFont="1" applyFill="1" applyBorder="1" applyAlignment="1">
      <alignment horizontal="center" vertical="center" shrinkToFit="1"/>
    </xf>
    <xf numFmtId="0" fontId="10" fillId="24" borderId="24" xfId="0" applyNumberFormat="1" applyFont="1" applyFill="1" applyBorder="1" applyAlignment="1">
      <alignment horizontal="center" vertical="center" shrinkToFit="1"/>
    </xf>
    <xf numFmtId="0" fontId="10" fillId="24" borderId="70" xfId="0" applyNumberFormat="1" applyFont="1" applyFill="1" applyBorder="1" applyAlignment="1">
      <alignment horizontal="center" vertical="center" shrinkToFit="1"/>
    </xf>
    <xf numFmtId="0" fontId="10" fillId="24" borderId="71" xfId="0" applyNumberFormat="1" applyFont="1" applyFill="1" applyBorder="1" applyAlignment="1">
      <alignment horizontal="center" vertical="center" shrinkToFit="1"/>
    </xf>
    <xf numFmtId="0" fontId="9" fillId="24" borderId="31" xfId="0" applyFont="1" applyFill="1" applyBorder="1" applyAlignment="1">
      <alignment horizontal="center" vertical="center" shrinkToFit="1"/>
    </xf>
    <xf numFmtId="0" fontId="9" fillId="24" borderId="30" xfId="0" applyFont="1" applyFill="1" applyBorder="1" applyAlignment="1">
      <alignment horizontal="center" vertical="center" shrinkToFit="1"/>
    </xf>
    <xf numFmtId="0" fontId="9" fillId="24" borderId="96" xfId="0" applyFont="1" applyFill="1" applyBorder="1" applyAlignment="1">
      <alignment horizontal="center" vertical="center" shrinkToFit="1"/>
    </xf>
    <xf numFmtId="0" fontId="9" fillId="24" borderId="97" xfId="0" applyFont="1" applyFill="1" applyBorder="1" applyAlignment="1">
      <alignment horizontal="center" vertical="center" shrinkToFit="1"/>
    </xf>
    <xf numFmtId="0" fontId="9" fillId="24" borderId="98" xfId="0" applyFont="1" applyFill="1" applyBorder="1" applyAlignment="1">
      <alignment horizontal="center" vertical="center" shrinkToFit="1"/>
    </xf>
    <xf numFmtId="0" fontId="10" fillId="24" borderId="40" xfId="0" applyFont="1" applyFill="1" applyBorder="1" applyAlignment="1">
      <alignment horizontal="right" vertical="center" shrinkToFit="1"/>
    </xf>
    <xf numFmtId="0" fontId="10" fillId="24" borderId="41" xfId="0" applyFont="1" applyFill="1" applyBorder="1" applyAlignment="1">
      <alignment horizontal="right" vertical="center" shrinkToFit="1"/>
    </xf>
    <xf numFmtId="0" fontId="10" fillId="24" borderId="42" xfId="0" applyFont="1" applyFill="1" applyBorder="1" applyAlignment="1">
      <alignment horizontal="right" vertical="center" shrinkToFit="1"/>
    </xf>
    <xf numFmtId="0" fontId="10" fillId="24" borderId="18" xfId="0" applyFont="1" applyFill="1" applyBorder="1" applyAlignment="1">
      <alignment horizont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horizontal="center" shrinkToFit="1"/>
    </xf>
    <xf numFmtId="0" fontId="10" fillId="24" borderId="18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shrinkToFit="1"/>
    </xf>
    <xf numFmtId="0" fontId="10" fillId="24" borderId="17" xfId="0" applyFont="1" applyFill="1" applyBorder="1" applyAlignment="1">
      <alignment horizontal="center" shrinkToFit="1"/>
    </xf>
    <xf numFmtId="0" fontId="10" fillId="24" borderId="99" xfId="0" applyFont="1" applyFill="1" applyBorder="1" applyAlignment="1">
      <alignment horizontal="right" vertical="center" shrinkToFit="1"/>
    </xf>
    <xf numFmtId="0" fontId="10" fillId="24" borderId="100" xfId="0" applyFont="1" applyFill="1" applyBorder="1" applyAlignment="1">
      <alignment horizontal="right" vertical="center" shrinkToFit="1"/>
    </xf>
    <xf numFmtId="0" fontId="10" fillId="24" borderId="101" xfId="0" applyFont="1" applyFill="1" applyBorder="1" applyAlignment="1">
      <alignment horizontal="right" vertical="center" shrinkToFit="1"/>
    </xf>
    <xf numFmtId="0" fontId="10" fillId="24" borderId="102" xfId="0" applyFont="1" applyFill="1" applyBorder="1" applyAlignment="1">
      <alignment horizontal="right" vertical="center" shrinkToFit="1"/>
    </xf>
    <xf numFmtId="0" fontId="10" fillId="24" borderId="103" xfId="0" applyFont="1" applyFill="1" applyBorder="1" applyAlignment="1">
      <alignment horizontal="right" vertical="center" shrinkToFit="1"/>
    </xf>
    <xf numFmtId="0" fontId="43" fillId="24" borderId="98" xfId="0" applyFont="1" applyFill="1" applyBorder="1" applyAlignment="1">
      <alignment horizontal="left" vertical="center" shrinkToFit="1"/>
    </xf>
    <xf numFmtId="0" fontId="43" fillId="24" borderId="97" xfId="0" applyFont="1" applyFill="1" applyBorder="1" applyAlignment="1">
      <alignment horizontal="left" vertical="center" shrinkToFit="1"/>
    </xf>
    <xf numFmtId="0" fontId="43" fillId="24" borderId="28" xfId="0" applyFont="1" applyFill="1" applyBorder="1" applyAlignment="1">
      <alignment horizontal="left" vertical="center" shrinkToFit="1"/>
    </xf>
    <xf numFmtId="0" fontId="43" fillId="24" borderId="29" xfId="0" applyFont="1" applyFill="1" applyBorder="1" applyAlignment="1">
      <alignment horizontal="left" vertical="center" shrinkToFit="1"/>
    </xf>
    <xf numFmtId="38" fontId="46" fillId="26" borderId="104" xfId="49" applyFont="1" applyFill="1" applyBorder="1" applyAlignment="1">
      <alignment horizontal="center" vertical="center" shrinkToFit="1"/>
    </xf>
    <xf numFmtId="38" fontId="46" fillId="26" borderId="105" xfId="49" applyFont="1" applyFill="1" applyBorder="1" applyAlignment="1">
      <alignment horizontal="center" vertical="center" shrinkToFit="1"/>
    </xf>
    <xf numFmtId="0" fontId="55" fillId="24" borderId="0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56" fillId="24" borderId="0" xfId="0" applyFont="1" applyFill="1" applyBorder="1" applyAlignment="1">
      <alignment horizontal="center" vertical="center"/>
    </xf>
    <xf numFmtId="0" fontId="46" fillId="26" borderId="106" xfId="0" applyFont="1" applyFill="1" applyBorder="1" applyAlignment="1">
      <alignment horizontal="center" vertical="center" shrinkToFit="1"/>
    </xf>
    <xf numFmtId="0" fontId="46" fillId="26" borderId="107" xfId="0" applyFont="1" applyFill="1" applyBorder="1" applyAlignment="1">
      <alignment horizontal="center" vertical="center" shrinkToFit="1"/>
    </xf>
    <xf numFmtId="189" fontId="47" fillId="26" borderId="108" xfId="0" applyNumberFormat="1" applyFont="1" applyFill="1" applyBorder="1" applyAlignment="1">
      <alignment horizontal="center" vertical="center"/>
    </xf>
    <xf numFmtId="189" fontId="47" fillId="26" borderId="13" xfId="0" applyNumberFormat="1" applyFont="1" applyFill="1" applyBorder="1" applyAlignment="1">
      <alignment horizontal="center" vertical="center"/>
    </xf>
    <xf numFmtId="189" fontId="47" fillId="26" borderId="40" xfId="0" applyNumberFormat="1" applyFont="1" applyFill="1" applyBorder="1" applyAlignment="1">
      <alignment horizontal="center" vertical="center"/>
    </xf>
    <xf numFmtId="189" fontId="47" fillId="26" borderId="52" xfId="0" applyNumberFormat="1" applyFont="1" applyFill="1" applyBorder="1" applyAlignment="1">
      <alignment horizontal="center" vertical="center"/>
    </xf>
    <xf numFmtId="189" fontId="47" fillId="26" borderId="0" xfId="0" applyNumberFormat="1" applyFont="1" applyFill="1" applyBorder="1" applyAlignment="1">
      <alignment horizontal="center" vertical="center"/>
    </xf>
    <xf numFmtId="189" fontId="47" fillId="26" borderId="41" xfId="0" applyNumberFormat="1" applyFont="1" applyFill="1" applyBorder="1" applyAlignment="1">
      <alignment horizontal="center" vertical="center"/>
    </xf>
    <xf numFmtId="189" fontId="47" fillId="26" borderId="109" xfId="0" applyNumberFormat="1" applyFont="1" applyFill="1" applyBorder="1" applyAlignment="1">
      <alignment horizontal="center" vertical="center"/>
    </xf>
    <xf numFmtId="189" fontId="47" fillId="26" borderId="10" xfId="0" applyNumberFormat="1" applyFont="1" applyFill="1" applyBorder="1" applyAlignment="1">
      <alignment horizontal="center" vertical="center"/>
    </xf>
    <xf numFmtId="189" fontId="47" fillId="26" borderId="42" xfId="0" applyNumberFormat="1" applyFont="1" applyFill="1" applyBorder="1" applyAlignment="1">
      <alignment horizontal="center" vertical="center"/>
    </xf>
    <xf numFmtId="189" fontId="11" fillId="26" borderId="98" xfId="0" applyNumberFormat="1" applyFont="1" applyFill="1" applyBorder="1" applyAlignment="1">
      <alignment horizontal="center" vertical="center" shrinkToFit="1"/>
    </xf>
    <xf numFmtId="189" fontId="11" fillId="26" borderId="30" xfId="0" applyNumberFormat="1" applyFont="1" applyFill="1" applyBorder="1" applyAlignment="1">
      <alignment horizontal="center" vertical="center" shrinkToFit="1"/>
    </xf>
    <xf numFmtId="189" fontId="11" fillId="26" borderId="97" xfId="0" applyNumberFormat="1" applyFont="1" applyFill="1" applyBorder="1" applyAlignment="1">
      <alignment horizontal="center" vertical="center" shrinkToFit="1"/>
    </xf>
    <xf numFmtId="189" fontId="11" fillId="26" borderId="23" xfId="0" applyNumberFormat="1" applyFont="1" applyFill="1" applyBorder="1" applyAlignment="1">
      <alignment horizontal="center" vertical="center" shrinkToFit="1"/>
    </xf>
    <xf numFmtId="189" fontId="11" fillId="26" borderId="0" xfId="0" applyNumberFormat="1" applyFont="1" applyFill="1" applyBorder="1" applyAlignment="1">
      <alignment horizontal="center" vertical="center" shrinkToFit="1"/>
    </xf>
    <xf numFmtId="189" fontId="11" fillId="26" borderId="24" xfId="0" applyNumberFormat="1" applyFont="1" applyFill="1" applyBorder="1" applyAlignment="1">
      <alignment horizontal="center" vertical="center" shrinkToFit="1"/>
    </xf>
    <xf numFmtId="38" fontId="32" fillId="26" borderId="12" xfId="49" applyFont="1" applyFill="1" applyBorder="1" applyAlignment="1">
      <alignment horizontal="center" vertical="center" shrinkToFit="1"/>
    </xf>
    <xf numFmtId="38" fontId="32" fillId="26" borderId="32" xfId="49" applyFont="1" applyFill="1" applyBorder="1" applyAlignment="1">
      <alignment horizontal="center" vertical="center" shrinkToFit="1"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0" xfId="0" applyFont="1" applyFill="1" applyBorder="1" applyAlignment="1">
      <alignment horizontal="right" vertical="center" shrinkToFit="1"/>
    </xf>
    <xf numFmtId="38" fontId="32" fillId="24" borderId="13" xfId="49" applyFont="1" applyFill="1" applyBorder="1" applyAlignment="1">
      <alignment horizontal="left"/>
    </xf>
    <xf numFmtId="38" fontId="32" fillId="24" borderId="10" xfId="49" applyFont="1" applyFill="1" applyBorder="1" applyAlignment="1">
      <alignment horizontal="left"/>
    </xf>
    <xf numFmtId="186" fontId="40" fillId="24" borderId="70" xfId="0" applyNumberFormat="1" applyFont="1" applyFill="1" applyBorder="1" applyAlignment="1">
      <alignment horizontal="center" vertical="center" wrapText="1"/>
    </xf>
    <xf numFmtId="186" fontId="40" fillId="24" borderId="24" xfId="0" applyNumberFormat="1" applyFont="1" applyFill="1" applyBorder="1" applyAlignment="1">
      <alignment horizontal="center" vertical="center" wrapText="1"/>
    </xf>
    <xf numFmtId="0" fontId="48" fillId="24" borderId="0" xfId="0" applyFont="1" applyFill="1" applyAlignment="1">
      <alignment horizontal="right" vertical="center" shrinkToFit="1"/>
    </xf>
    <xf numFmtId="0" fontId="10" fillId="24" borderId="14" xfId="0" applyFont="1" applyFill="1" applyBorder="1" applyAlignment="1">
      <alignment horizontal="right" vertical="center" shrinkToFit="1"/>
    </xf>
    <xf numFmtId="0" fontId="10" fillId="24" borderId="110" xfId="0" applyFont="1" applyFill="1" applyBorder="1" applyAlignment="1">
      <alignment horizontal="right" vertical="center" shrinkToFit="1"/>
    </xf>
    <xf numFmtId="0" fontId="10" fillId="24" borderId="111" xfId="0" applyFont="1" applyFill="1" applyBorder="1" applyAlignment="1">
      <alignment horizontal="right" vertical="center" shrinkToFit="1"/>
    </xf>
    <xf numFmtId="0" fontId="10" fillId="24" borderId="112" xfId="0" applyFont="1" applyFill="1" applyBorder="1" applyAlignment="1">
      <alignment horizontal="right" vertical="center" shrinkToFit="1"/>
    </xf>
    <xf numFmtId="0" fontId="10" fillId="24" borderId="113" xfId="0" applyFont="1" applyFill="1" applyBorder="1" applyAlignment="1">
      <alignment horizontal="right" vertical="center" shrinkToFit="1"/>
    </xf>
    <xf numFmtId="0" fontId="48" fillId="24" borderId="0" xfId="0" applyFont="1" applyFill="1" applyAlignment="1">
      <alignment horizontal="center" vertical="center"/>
    </xf>
    <xf numFmtId="0" fontId="9" fillId="24" borderId="28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9" fillId="24" borderId="113" xfId="0" applyFont="1" applyFill="1" applyBorder="1" applyAlignment="1">
      <alignment horizontal="center" vertical="center" shrinkToFit="1"/>
    </xf>
    <xf numFmtId="0" fontId="9" fillId="24" borderId="34" xfId="0" applyFont="1" applyFill="1" applyBorder="1" applyAlignment="1">
      <alignment horizontal="center" vertical="center" shrinkToFit="1"/>
    </xf>
    <xf numFmtId="0" fontId="9" fillId="24" borderId="29" xfId="0" applyFont="1" applyFill="1" applyBorder="1" applyAlignment="1">
      <alignment horizontal="center" vertical="center" shrinkToFit="1"/>
    </xf>
    <xf numFmtId="0" fontId="9" fillId="24" borderId="23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98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97" xfId="0" applyFont="1" applyFill="1" applyBorder="1" applyAlignment="1">
      <alignment horizontal="center" vertical="center"/>
    </xf>
    <xf numFmtId="0" fontId="10" fillId="24" borderId="40" xfId="0" applyNumberFormat="1" applyFont="1" applyFill="1" applyBorder="1" applyAlignment="1">
      <alignment horizontal="center" vertical="center" shrinkToFit="1"/>
    </xf>
    <xf numFmtId="189" fontId="11" fillId="26" borderId="35" xfId="0" applyNumberFormat="1" applyFont="1" applyFill="1" applyBorder="1" applyAlignment="1">
      <alignment horizontal="center" vertical="center" shrinkToFit="1"/>
    </xf>
    <xf numFmtId="189" fontId="11" fillId="26" borderId="13" xfId="0" applyNumberFormat="1" applyFont="1" applyFill="1" applyBorder="1" applyAlignment="1">
      <alignment horizontal="center" vertical="center" shrinkToFit="1"/>
    </xf>
    <xf numFmtId="189" fontId="11" fillId="26" borderId="70" xfId="0" applyNumberFormat="1" applyFont="1" applyFill="1" applyBorder="1" applyAlignment="1">
      <alignment horizontal="center" vertical="center" shrinkToFit="1"/>
    </xf>
    <xf numFmtId="0" fontId="10" fillId="24" borderId="114" xfId="0" applyFont="1" applyFill="1" applyBorder="1" applyAlignment="1">
      <alignment horizontal="right" vertical="center" shrinkToFit="1"/>
    </xf>
    <xf numFmtId="0" fontId="10" fillId="24" borderId="115" xfId="0" applyFont="1" applyFill="1" applyBorder="1" applyAlignment="1">
      <alignment horizontal="right" vertical="center" shrinkToFit="1"/>
    </xf>
    <xf numFmtId="0" fontId="10" fillId="24" borderId="116" xfId="0" applyFont="1" applyFill="1" applyBorder="1" applyAlignment="1">
      <alignment horizontal="right" vertical="center" shrinkToFit="1"/>
    </xf>
    <xf numFmtId="186" fontId="9" fillId="24" borderId="70" xfId="0" applyNumberFormat="1" applyFont="1" applyFill="1" applyBorder="1" applyAlignment="1">
      <alignment horizontal="center" vertical="center" wrapText="1"/>
    </xf>
    <xf numFmtId="186" fontId="9" fillId="24" borderId="24" xfId="0" applyNumberFormat="1" applyFont="1" applyFill="1" applyBorder="1" applyAlignment="1">
      <alignment horizontal="center" vertical="center" wrapText="1"/>
    </xf>
    <xf numFmtId="186" fontId="9" fillId="24" borderId="71" xfId="0" applyNumberFormat="1" applyFont="1" applyFill="1" applyBorder="1" applyAlignment="1">
      <alignment horizontal="center" vertical="center" wrapText="1"/>
    </xf>
    <xf numFmtId="186" fontId="40" fillId="24" borderId="71" xfId="0" applyNumberFormat="1" applyFont="1" applyFill="1" applyBorder="1" applyAlignment="1">
      <alignment horizontal="center" vertical="center" wrapText="1"/>
    </xf>
    <xf numFmtId="38" fontId="40" fillId="26" borderId="35" xfId="49" applyFont="1" applyFill="1" applyBorder="1" applyAlignment="1">
      <alignment horizontal="center" vertical="center" wrapText="1" shrinkToFit="1"/>
    </xf>
    <xf numFmtId="38" fontId="40" fillId="26" borderId="13" xfId="49" applyFont="1" applyFill="1" applyBorder="1" applyAlignment="1">
      <alignment horizontal="center" vertical="center" shrinkToFit="1"/>
    </xf>
    <xf numFmtId="38" fontId="40" fillId="26" borderId="70" xfId="49" applyFont="1" applyFill="1" applyBorder="1" applyAlignment="1">
      <alignment horizontal="center" vertical="center" shrinkToFit="1"/>
    </xf>
    <xf numFmtId="38" fontId="40" fillId="26" borderId="23" xfId="49" applyFont="1" applyFill="1" applyBorder="1" applyAlignment="1">
      <alignment horizontal="center" vertical="center" shrinkToFit="1"/>
    </xf>
    <xf numFmtId="38" fontId="40" fillId="26" borderId="0" xfId="49" applyFont="1" applyFill="1" applyBorder="1" applyAlignment="1">
      <alignment horizontal="center" vertical="center" shrinkToFit="1"/>
    </xf>
    <xf numFmtId="38" fontId="40" fillId="26" borderId="24" xfId="49" applyFont="1" applyFill="1" applyBorder="1" applyAlignment="1">
      <alignment horizontal="center" vertical="center" shrinkToFit="1"/>
    </xf>
    <xf numFmtId="38" fontId="49" fillId="24" borderId="37" xfId="71" applyNumberFormat="1" applyFont="1" applyFill="1" applyBorder="1" applyAlignment="1">
      <alignment horizontal="center" shrinkToFit="1"/>
      <protection/>
    </xf>
    <xf numFmtId="0" fontId="0" fillId="0" borderId="39" xfId="0" applyBorder="1" applyAlignment="1">
      <alignment horizontal="center" shrinkToFit="1"/>
    </xf>
    <xf numFmtId="0" fontId="49" fillId="24" borderId="37" xfId="71" applyFont="1" applyFill="1" applyBorder="1" applyAlignment="1">
      <alignment horizontal="center" shrinkToFit="1"/>
      <protection/>
    </xf>
    <xf numFmtId="38" fontId="49" fillId="24" borderId="39" xfId="71" applyNumberFormat="1" applyFont="1" applyFill="1" applyBorder="1" applyAlignment="1">
      <alignment horizontal="center" vertical="top" shrinkToFit="1"/>
      <protection/>
    </xf>
    <xf numFmtId="0" fontId="0" fillId="0" borderId="38" xfId="0" applyBorder="1" applyAlignment="1">
      <alignment horizontal="center" vertical="top" shrinkToFit="1"/>
    </xf>
    <xf numFmtId="0" fontId="49" fillId="24" borderId="39" xfId="71" applyFont="1" applyFill="1" applyBorder="1" applyAlignment="1">
      <alignment horizontal="center" vertical="top" shrinkToFit="1"/>
      <protection/>
    </xf>
    <xf numFmtId="0" fontId="49" fillId="24" borderId="37" xfId="7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49" fillId="24" borderId="39" xfId="71" applyFont="1" applyFill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49" fillId="24" borderId="36" xfId="71" applyFont="1" applyFill="1" applyBorder="1" applyAlignment="1">
      <alignment horizontal="center" vertical="center" shrinkToFit="1"/>
      <protection/>
    </xf>
    <xf numFmtId="0" fontId="52" fillId="24" borderId="117" xfId="71" applyFont="1" applyFill="1" applyBorder="1" applyAlignment="1">
      <alignment horizontal="left" vertical="top" wrapText="1" shrinkToFit="1"/>
      <protection/>
    </xf>
    <xf numFmtId="0" fontId="52" fillId="24" borderId="118" xfId="71" applyFont="1" applyFill="1" applyBorder="1" applyAlignment="1">
      <alignment horizontal="left" vertical="top" shrinkToFit="1"/>
      <protection/>
    </xf>
    <xf numFmtId="0" fontId="52" fillId="24" borderId="119" xfId="71" applyFont="1" applyFill="1" applyBorder="1" applyAlignment="1">
      <alignment horizontal="left" vertical="top" shrinkToFit="1"/>
      <protection/>
    </xf>
    <xf numFmtId="0" fontId="49" fillId="24" borderId="38" xfId="71" applyFont="1" applyFill="1" applyBorder="1" applyAlignment="1">
      <alignment horizontal="center" vertical="center" shrinkToFit="1"/>
      <protection/>
    </xf>
    <xf numFmtId="0" fontId="49" fillId="24" borderId="12" xfId="71" applyFont="1" applyFill="1" applyBorder="1" applyAlignment="1">
      <alignment horizontal="center" vertical="center" shrinkToFit="1"/>
      <protection/>
    </xf>
    <xf numFmtId="0" fontId="49" fillId="24" borderId="11" xfId="71" applyFont="1" applyFill="1" applyBorder="1" applyAlignment="1">
      <alignment horizontal="center" vertical="center" shrinkToFit="1"/>
      <protection/>
    </xf>
    <xf numFmtId="0" fontId="49" fillId="24" borderId="32" xfId="71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3" xfId="68"/>
    <cellStyle name="標準 4" xfId="69"/>
    <cellStyle name="標準_07mikkusuopun" xfId="70"/>
    <cellStyle name="標準_市民ｽﾎﾟｰﾂ祭結果提出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0</xdr:row>
      <xdr:rowOff>247650</xdr:rowOff>
    </xdr:from>
    <xdr:to>
      <xdr:col>54</xdr:col>
      <xdr:colOff>152400</xdr:colOff>
      <xdr:row>12</xdr:row>
      <xdr:rowOff>161925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rcRect l="2857" t="6442" r="19770"/>
        <a:stretch>
          <a:fillRect/>
        </a:stretch>
      </xdr:blipFill>
      <xdr:spPr>
        <a:xfrm>
          <a:off x="11296650" y="247650"/>
          <a:ext cx="2705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19050</xdr:rowOff>
    </xdr:from>
    <xdr:to>
      <xdr:col>2</xdr:col>
      <xdr:colOff>962025</xdr:colOff>
      <xdr:row>10</xdr:row>
      <xdr:rowOff>0</xdr:rowOff>
    </xdr:to>
    <xdr:pic>
      <xdr:nvPicPr>
        <xdr:cNvPr id="2" name="図 22"/>
        <xdr:cNvPicPr preferRelativeResize="1">
          <a:picLocks noChangeAspect="1"/>
        </xdr:cNvPicPr>
      </xdr:nvPicPr>
      <xdr:blipFill>
        <a:blip r:embed="rId2"/>
        <a:srcRect l="4096" t="929" r="4267" b="32421"/>
        <a:stretch>
          <a:fillRect/>
        </a:stretch>
      </xdr:blipFill>
      <xdr:spPr>
        <a:xfrm>
          <a:off x="47625" y="971550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19050</xdr:rowOff>
    </xdr:from>
    <xdr:to>
      <xdr:col>2</xdr:col>
      <xdr:colOff>990600</xdr:colOff>
      <xdr:row>30</xdr:row>
      <xdr:rowOff>0</xdr:rowOff>
    </xdr:to>
    <xdr:pic>
      <xdr:nvPicPr>
        <xdr:cNvPr id="3" name="図 23"/>
        <xdr:cNvPicPr preferRelativeResize="1">
          <a:picLocks noChangeAspect="1"/>
        </xdr:cNvPicPr>
      </xdr:nvPicPr>
      <xdr:blipFill>
        <a:blip r:embed="rId3"/>
        <a:srcRect l="13414" t="7775" r="1489" b="30700"/>
        <a:stretch>
          <a:fillRect/>
        </a:stretch>
      </xdr:blipFill>
      <xdr:spPr>
        <a:xfrm>
          <a:off x="47625" y="4162425"/>
          <a:ext cx="2057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2</xdr:col>
      <xdr:colOff>904875</xdr:colOff>
      <xdr:row>40</xdr:row>
      <xdr:rowOff>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4"/>
        <a:srcRect t="2684" b="23846"/>
        <a:stretch>
          <a:fillRect/>
        </a:stretch>
      </xdr:blipFill>
      <xdr:spPr>
        <a:xfrm>
          <a:off x="0" y="5724525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19050</xdr:rowOff>
    </xdr:from>
    <xdr:to>
      <xdr:col>2</xdr:col>
      <xdr:colOff>962025</xdr:colOff>
      <xdr:row>20</xdr:row>
      <xdr:rowOff>0</xdr:rowOff>
    </xdr:to>
    <xdr:pic>
      <xdr:nvPicPr>
        <xdr:cNvPr id="5" name="図 25"/>
        <xdr:cNvPicPr preferRelativeResize="1">
          <a:picLocks noChangeAspect="1"/>
        </xdr:cNvPicPr>
      </xdr:nvPicPr>
      <xdr:blipFill>
        <a:blip r:embed="rId5"/>
        <a:srcRect l="8233" t="-1" b="31547"/>
        <a:stretch>
          <a:fillRect/>
        </a:stretch>
      </xdr:blipFill>
      <xdr:spPr>
        <a:xfrm>
          <a:off x="85725" y="2524125"/>
          <a:ext cx="1990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19050</xdr:rowOff>
    </xdr:from>
    <xdr:to>
      <xdr:col>25</xdr:col>
      <xdr:colOff>180975</xdr:colOff>
      <xdr:row>29</xdr:row>
      <xdr:rowOff>142875</xdr:rowOff>
    </xdr:to>
    <xdr:pic>
      <xdr:nvPicPr>
        <xdr:cNvPr id="6" name="図 26"/>
        <xdr:cNvPicPr preferRelativeResize="1">
          <a:picLocks noChangeAspect="1"/>
        </xdr:cNvPicPr>
      </xdr:nvPicPr>
      <xdr:blipFill>
        <a:blip r:embed="rId6"/>
        <a:srcRect l="2809" t="3817" r="4493" b="26661"/>
        <a:stretch>
          <a:fillRect/>
        </a:stretch>
      </xdr:blipFill>
      <xdr:spPr>
        <a:xfrm>
          <a:off x="4762500" y="4162425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34</xdr:row>
      <xdr:rowOff>19050</xdr:rowOff>
    </xdr:from>
    <xdr:to>
      <xdr:col>26</xdr:col>
      <xdr:colOff>19050</xdr:colOff>
      <xdr:row>39</xdr:row>
      <xdr:rowOff>142875</xdr:rowOff>
    </xdr:to>
    <xdr:pic>
      <xdr:nvPicPr>
        <xdr:cNvPr id="7" name="図 27"/>
        <xdr:cNvPicPr preferRelativeResize="1">
          <a:picLocks noChangeAspect="1"/>
        </xdr:cNvPicPr>
      </xdr:nvPicPr>
      <xdr:blipFill>
        <a:blip r:embed="rId7"/>
        <a:srcRect l="5621" t="13465" r="6106" b="22941"/>
        <a:stretch>
          <a:fillRect/>
        </a:stretch>
      </xdr:blipFill>
      <xdr:spPr>
        <a:xfrm>
          <a:off x="4724400" y="5724525"/>
          <a:ext cx="2019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19050</xdr:rowOff>
    </xdr:from>
    <xdr:to>
      <xdr:col>14</xdr:col>
      <xdr:colOff>142875</xdr:colOff>
      <xdr:row>20</xdr:row>
      <xdr:rowOff>0</xdr:rowOff>
    </xdr:to>
    <xdr:pic>
      <xdr:nvPicPr>
        <xdr:cNvPr id="8" name="図 28"/>
        <xdr:cNvPicPr preferRelativeResize="1">
          <a:picLocks noChangeAspect="1"/>
        </xdr:cNvPicPr>
      </xdr:nvPicPr>
      <xdr:blipFill>
        <a:blip r:embed="rId8"/>
        <a:srcRect t="10264" b="19473"/>
        <a:stretch>
          <a:fillRect/>
        </a:stretch>
      </xdr:blipFill>
      <xdr:spPr>
        <a:xfrm>
          <a:off x="2371725" y="2524125"/>
          <a:ext cx="2095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28575</xdr:rowOff>
    </xdr:from>
    <xdr:to>
      <xdr:col>14</xdr:col>
      <xdr:colOff>180975</xdr:colOff>
      <xdr:row>9</xdr:row>
      <xdr:rowOff>123825</xdr:rowOff>
    </xdr:to>
    <xdr:pic>
      <xdr:nvPicPr>
        <xdr:cNvPr id="9" name="図 29"/>
        <xdr:cNvPicPr preferRelativeResize="1">
          <a:picLocks noChangeAspect="1"/>
        </xdr:cNvPicPr>
      </xdr:nvPicPr>
      <xdr:blipFill>
        <a:blip r:embed="rId9"/>
        <a:srcRect l="7028" t="16677" r="7664" b="27624"/>
        <a:stretch>
          <a:fillRect/>
        </a:stretch>
      </xdr:blipFill>
      <xdr:spPr>
        <a:xfrm>
          <a:off x="2343150" y="981075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47625</xdr:colOff>
      <xdr:row>14</xdr:row>
      <xdr:rowOff>19050</xdr:rowOff>
    </xdr:from>
    <xdr:to>
      <xdr:col>40</xdr:col>
      <xdr:colOff>180975</xdr:colOff>
      <xdr:row>19</xdr:row>
      <xdr:rowOff>133350</xdr:rowOff>
    </xdr:to>
    <xdr:pic>
      <xdr:nvPicPr>
        <xdr:cNvPr id="10" name="図 30"/>
        <xdr:cNvPicPr preferRelativeResize="1">
          <a:picLocks noChangeAspect="1"/>
        </xdr:cNvPicPr>
      </xdr:nvPicPr>
      <xdr:blipFill>
        <a:blip r:embed="rId10"/>
        <a:srcRect l="2874" t="1530" r="2798" b="28060"/>
        <a:stretch>
          <a:fillRect/>
        </a:stretch>
      </xdr:blipFill>
      <xdr:spPr>
        <a:xfrm>
          <a:off x="9296400" y="2524125"/>
          <a:ext cx="1933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28575</xdr:rowOff>
    </xdr:from>
    <xdr:to>
      <xdr:col>25</xdr:col>
      <xdr:colOff>161925</xdr:colOff>
      <xdr:row>9</xdr:row>
      <xdr:rowOff>123825</xdr:rowOff>
    </xdr:to>
    <xdr:pic>
      <xdr:nvPicPr>
        <xdr:cNvPr id="11" name="図 31"/>
        <xdr:cNvPicPr preferRelativeResize="1">
          <a:picLocks noChangeAspect="1"/>
        </xdr:cNvPicPr>
      </xdr:nvPicPr>
      <xdr:blipFill>
        <a:blip r:embed="rId11"/>
        <a:srcRect l="4995" t="1530" r="9771" b="36479"/>
        <a:stretch>
          <a:fillRect/>
        </a:stretch>
      </xdr:blipFill>
      <xdr:spPr>
        <a:xfrm>
          <a:off x="4762500" y="981075"/>
          <a:ext cx="1924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14</xdr:row>
      <xdr:rowOff>28575</xdr:rowOff>
    </xdr:from>
    <xdr:to>
      <xdr:col>29</xdr:col>
      <xdr:colOff>152400</xdr:colOff>
      <xdr:row>19</xdr:row>
      <xdr:rowOff>142875</xdr:rowOff>
    </xdr:to>
    <xdr:pic>
      <xdr:nvPicPr>
        <xdr:cNvPr id="12" name="図 32"/>
        <xdr:cNvPicPr preferRelativeResize="1">
          <a:picLocks noChangeAspect="1"/>
        </xdr:cNvPicPr>
      </xdr:nvPicPr>
      <xdr:blipFill>
        <a:blip r:embed="rId12"/>
        <a:srcRect l="9164" t="8433" r="7388" b="32519"/>
        <a:stretch>
          <a:fillRect/>
        </a:stretch>
      </xdr:blipFill>
      <xdr:spPr>
        <a:xfrm>
          <a:off x="6953250" y="253365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4</xdr:row>
      <xdr:rowOff>19050</xdr:rowOff>
    </xdr:from>
    <xdr:to>
      <xdr:col>29</xdr:col>
      <xdr:colOff>190500</xdr:colOff>
      <xdr:row>10</xdr:row>
      <xdr:rowOff>9525</xdr:rowOff>
    </xdr:to>
    <xdr:pic>
      <xdr:nvPicPr>
        <xdr:cNvPr id="13" name="図 33"/>
        <xdr:cNvPicPr preferRelativeResize="1">
          <a:picLocks noChangeAspect="1"/>
        </xdr:cNvPicPr>
      </xdr:nvPicPr>
      <xdr:blipFill>
        <a:blip r:embed="rId13"/>
        <a:srcRect l="11450" t="8789" r="11048" b="35545"/>
        <a:stretch>
          <a:fillRect/>
        </a:stretch>
      </xdr:blipFill>
      <xdr:spPr>
        <a:xfrm>
          <a:off x="6953250" y="971550"/>
          <a:ext cx="2085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4</xdr:row>
      <xdr:rowOff>38100</xdr:rowOff>
    </xdr:from>
    <xdr:to>
      <xdr:col>41</xdr:col>
      <xdr:colOff>0</xdr:colOff>
      <xdr:row>9</xdr:row>
      <xdr:rowOff>133350</xdr:rowOff>
    </xdr:to>
    <xdr:pic>
      <xdr:nvPicPr>
        <xdr:cNvPr id="14" name="図 34"/>
        <xdr:cNvPicPr preferRelativeResize="1">
          <a:picLocks noChangeAspect="1"/>
        </xdr:cNvPicPr>
      </xdr:nvPicPr>
      <xdr:blipFill>
        <a:blip r:embed="rId14"/>
        <a:srcRect b="28869"/>
        <a:stretch>
          <a:fillRect/>
        </a:stretch>
      </xdr:blipFill>
      <xdr:spPr>
        <a:xfrm>
          <a:off x="9258300" y="990600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34</xdr:row>
      <xdr:rowOff>28575</xdr:rowOff>
    </xdr:from>
    <xdr:to>
      <xdr:col>39</xdr:col>
      <xdr:colOff>104775</xdr:colOff>
      <xdr:row>40</xdr:row>
      <xdr:rowOff>19050</xdr:rowOff>
    </xdr:to>
    <xdr:pic>
      <xdr:nvPicPr>
        <xdr:cNvPr id="15" name="図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467850" y="573405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24</xdr:row>
      <xdr:rowOff>19050</xdr:rowOff>
    </xdr:from>
    <xdr:to>
      <xdr:col>40</xdr:col>
      <xdr:colOff>95250</xdr:colOff>
      <xdr:row>29</xdr:row>
      <xdr:rowOff>142875</xdr:rowOff>
    </xdr:to>
    <xdr:pic>
      <xdr:nvPicPr>
        <xdr:cNvPr id="16" name="図 36"/>
        <xdr:cNvPicPr preferRelativeResize="1">
          <a:picLocks noChangeAspect="1"/>
        </xdr:cNvPicPr>
      </xdr:nvPicPr>
      <xdr:blipFill>
        <a:blip r:embed="rId16"/>
        <a:srcRect l="6698" t="7424" r="4570" b="23513"/>
        <a:stretch>
          <a:fillRect/>
        </a:stretch>
      </xdr:blipFill>
      <xdr:spPr>
        <a:xfrm>
          <a:off x="9267825" y="4162425"/>
          <a:ext cx="187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95"/>
  <sheetViews>
    <sheetView tabSelected="1" view="pageBreakPreview" zoomScale="75" zoomScaleNormal="50" zoomScaleSheetLayoutView="75" zoomScalePageLayoutView="0" workbookViewId="0" topLeftCell="A1">
      <selection activeCell="B1" sqref="B1"/>
    </sheetView>
  </sheetViews>
  <sheetFormatPr defaultColWidth="8.796875" defaultRowHeight="9" customHeight="1"/>
  <cols>
    <col min="1" max="1" width="2.09765625" style="2" customWidth="1"/>
    <col min="2" max="2" width="9.59765625" style="2" customWidth="1"/>
    <col min="3" max="3" width="10.59765625" style="2" customWidth="1"/>
    <col min="4" max="24" width="2.09765625" style="2" customWidth="1"/>
    <col min="25" max="27" width="2.09765625" style="13" customWidth="1"/>
    <col min="28" max="28" width="9.59765625" style="2" customWidth="1"/>
    <col min="29" max="29" width="10.59765625" style="2" customWidth="1"/>
    <col min="30" max="50" width="2.09765625" style="2" customWidth="1"/>
    <col min="51" max="57" width="2.09765625" style="13" customWidth="1"/>
    <col min="58" max="63" width="2.19921875" style="2" customWidth="1"/>
    <col min="64" max="123" width="2.59765625" style="2" customWidth="1"/>
    <col min="124" max="16384" width="9" style="2" customWidth="1"/>
  </cols>
  <sheetData>
    <row r="1" spans="1:72" s="186" customFormat="1" ht="26.25">
      <c r="A1" s="185" t="s">
        <v>272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64" s="190" customFormat="1" ht="18.75" customHeight="1">
      <c r="A2" s="187" t="s">
        <v>261</v>
      </c>
      <c r="B2" s="187"/>
      <c r="C2" s="187"/>
      <c r="D2" s="188"/>
      <c r="E2" s="187" t="s">
        <v>262</v>
      </c>
      <c r="F2" s="187"/>
      <c r="G2" s="187"/>
      <c r="H2" s="187"/>
      <c r="I2" s="187"/>
      <c r="J2" s="187"/>
      <c r="K2" s="187"/>
      <c r="L2" s="187"/>
      <c r="M2" s="187"/>
      <c r="N2" s="187"/>
      <c r="O2" s="189"/>
      <c r="Q2" s="187" t="s">
        <v>263</v>
      </c>
      <c r="R2" s="187"/>
      <c r="S2" s="187"/>
      <c r="T2" s="187"/>
      <c r="U2" s="187"/>
      <c r="V2" s="187"/>
      <c r="W2" s="187"/>
      <c r="X2" s="187"/>
      <c r="Y2" s="187"/>
      <c r="Z2" s="189"/>
      <c r="AB2" s="187" t="s">
        <v>264</v>
      </c>
      <c r="AC2" s="187"/>
      <c r="AD2" s="187"/>
      <c r="AE2" s="187"/>
      <c r="AF2" s="187" t="s">
        <v>265</v>
      </c>
      <c r="AG2" s="187"/>
      <c r="AH2" s="187"/>
      <c r="AI2" s="187"/>
      <c r="AJ2" s="187"/>
      <c r="AK2" s="189"/>
      <c r="AM2" s="187"/>
      <c r="AN2" s="187"/>
      <c r="AO2" s="187"/>
      <c r="AP2" s="187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</row>
    <row r="3" spans="1:64" s="190" customFormat="1" ht="15" customHeight="1">
      <c r="A3" s="289" t="str">
        <f>P59</f>
        <v>赤崎翔太</v>
      </c>
      <c r="B3" s="290"/>
      <c r="C3" s="238" t="str">
        <f>U59</f>
        <v>ｶﾐｸﾗﾌﾞ</v>
      </c>
      <c r="D3" s="193"/>
      <c r="E3" s="289" t="str">
        <f>P91</f>
        <v>星加諒</v>
      </c>
      <c r="F3" s="302"/>
      <c r="G3" s="302"/>
      <c r="H3" s="302"/>
      <c r="I3" s="302"/>
      <c r="J3" s="302"/>
      <c r="K3" s="283" t="str">
        <f>U91</f>
        <v>土居高校</v>
      </c>
      <c r="L3" s="283"/>
      <c r="M3" s="283"/>
      <c r="N3" s="283"/>
      <c r="O3" s="284"/>
      <c r="P3" s="194"/>
      <c r="Q3" s="303" t="str">
        <f>P124</f>
        <v>宇田幸竜</v>
      </c>
      <c r="R3" s="290"/>
      <c r="S3" s="290"/>
      <c r="T3" s="290"/>
      <c r="U3" s="290"/>
      <c r="V3" s="283" t="str">
        <f>U124</f>
        <v>新宮中</v>
      </c>
      <c r="W3" s="283"/>
      <c r="X3" s="283"/>
      <c r="Y3" s="283"/>
      <c r="Z3" s="284"/>
      <c r="AA3" s="194"/>
      <c r="AB3" s="195" t="str">
        <f>P162</f>
        <v>脇一希</v>
      </c>
      <c r="AC3" s="240" t="str">
        <f>U162</f>
        <v>三島高校</v>
      </c>
      <c r="AD3" s="196"/>
      <c r="AE3" s="194"/>
      <c r="AF3" s="289" t="str">
        <f>P212</f>
        <v>石川圭</v>
      </c>
      <c r="AG3" s="290"/>
      <c r="AH3" s="290"/>
      <c r="AI3" s="290"/>
      <c r="AJ3" s="290"/>
      <c r="AK3" s="277" t="str">
        <f>U212</f>
        <v>新宮ﾊﾞﾄﾞﾐﾝﾄﾝｸﾗﾌﾞ</v>
      </c>
      <c r="AL3" s="277"/>
      <c r="AM3" s="277"/>
      <c r="AN3" s="277"/>
      <c r="AO3" s="278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</row>
    <row r="4" spans="1:64" s="190" customFormat="1" ht="15" customHeight="1">
      <c r="A4" s="291" t="str">
        <f>P61</f>
        <v>新居良紀</v>
      </c>
      <c r="B4" s="292"/>
      <c r="C4" s="239" t="str">
        <f>U61</f>
        <v>ｶﾐｸﾗﾌﾞ</v>
      </c>
      <c r="D4" s="197"/>
      <c r="E4" s="291" t="str">
        <f>P93</f>
        <v>山本真聖</v>
      </c>
      <c r="F4" s="293"/>
      <c r="G4" s="293"/>
      <c r="H4" s="293"/>
      <c r="I4" s="293"/>
      <c r="J4" s="293"/>
      <c r="K4" s="286" t="str">
        <f>U93</f>
        <v>土居高校</v>
      </c>
      <c r="L4" s="286"/>
      <c r="M4" s="286"/>
      <c r="N4" s="286"/>
      <c r="O4" s="287"/>
      <c r="P4" s="194"/>
      <c r="Q4" s="291" t="str">
        <f>P126</f>
        <v>脇太翼</v>
      </c>
      <c r="R4" s="292"/>
      <c r="S4" s="292"/>
      <c r="T4" s="292"/>
      <c r="U4" s="292"/>
      <c r="V4" s="286" t="str">
        <f>U126</f>
        <v>新宮中</v>
      </c>
      <c r="W4" s="286"/>
      <c r="X4" s="286"/>
      <c r="Y4" s="286"/>
      <c r="Z4" s="287"/>
      <c r="AA4" s="194"/>
      <c r="AB4" s="198" t="str">
        <f>P164</f>
        <v>徳増瑞樹</v>
      </c>
      <c r="AC4" s="241" t="str">
        <f>U164</f>
        <v>三島高校</v>
      </c>
      <c r="AD4" s="199"/>
      <c r="AE4" s="194"/>
      <c r="AF4" s="291" t="str">
        <f>P214</f>
        <v>戸田賀貴</v>
      </c>
      <c r="AG4" s="292"/>
      <c r="AH4" s="292"/>
      <c r="AI4" s="292"/>
      <c r="AJ4" s="292"/>
      <c r="AK4" s="279"/>
      <c r="AL4" s="279"/>
      <c r="AM4" s="279"/>
      <c r="AN4" s="279"/>
      <c r="AO4" s="280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</row>
    <row r="5" spans="1:64" s="186" customFormat="1" ht="12" customHeight="1">
      <c r="A5" s="253"/>
      <c r="B5" s="254"/>
      <c r="C5" s="255"/>
      <c r="D5" s="200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70"/>
      <c r="P5" s="201"/>
      <c r="Q5" s="202"/>
      <c r="R5" s="203"/>
      <c r="S5" s="203"/>
      <c r="T5" s="203"/>
      <c r="U5" s="203"/>
      <c r="V5" s="203"/>
      <c r="W5" s="203"/>
      <c r="X5" s="203"/>
      <c r="Y5" s="203"/>
      <c r="Z5" s="204"/>
      <c r="AA5" s="201"/>
      <c r="AB5" s="202"/>
      <c r="AC5" s="203"/>
      <c r="AD5" s="204"/>
      <c r="AE5" s="201"/>
      <c r="AF5" s="202"/>
      <c r="AG5" s="203"/>
      <c r="AH5" s="203"/>
      <c r="AI5" s="203"/>
      <c r="AJ5" s="203"/>
      <c r="AK5" s="203"/>
      <c r="AL5" s="203"/>
      <c r="AM5" s="203"/>
      <c r="AN5" s="203"/>
      <c r="AO5" s="204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</row>
    <row r="6" spans="1:64" s="186" customFormat="1" ht="12" customHeight="1">
      <c r="A6" s="253"/>
      <c r="B6" s="254"/>
      <c r="C6" s="255"/>
      <c r="D6" s="200"/>
      <c r="E6" s="271"/>
      <c r="F6" s="272"/>
      <c r="G6" s="272"/>
      <c r="H6" s="272"/>
      <c r="I6" s="272"/>
      <c r="J6" s="272"/>
      <c r="K6" s="272"/>
      <c r="L6" s="272"/>
      <c r="M6" s="272"/>
      <c r="N6" s="272"/>
      <c r="O6" s="273"/>
      <c r="P6" s="201"/>
      <c r="Q6" s="206"/>
      <c r="R6" s="207"/>
      <c r="S6" s="207"/>
      <c r="T6" s="207"/>
      <c r="U6" s="207"/>
      <c r="V6" s="207"/>
      <c r="W6" s="207"/>
      <c r="X6" s="207"/>
      <c r="Y6" s="207"/>
      <c r="Z6" s="208"/>
      <c r="AA6" s="201"/>
      <c r="AB6" s="206"/>
      <c r="AC6" s="207"/>
      <c r="AD6" s="208"/>
      <c r="AE6" s="201"/>
      <c r="AF6" s="206"/>
      <c r="AG6" s="207"/>
      <c r="AH6" s="207"/>
      <c r="AI6" s="207"/>
      <c r="AJ6" s="207"/>
      <c r="AK6" s="207"/>
      <c r="AL6" s="207"/>
      <c r="AM6" s="207"/>
      <c r="AN6" s="207"/>
      <c r="AO6" s="208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</row>
    <row r="7" spans="1:64" s="186" customFormat="1" ht="12" customHeight="1">
      <c r="A7" s="253"/>
      <c r="B7" s="254"/>
      <c r="C7" s="255"/>
      <c r="D7" s="200"/>
      <c r="E7" s="271"/>
      <c r="F7" s="272"/>
      <c r="G7" s="272"/>
      <c r="H7" s="272"/>
      <c r="I7" s="272"/>
      <c r="J7" s="272"/>
      <c r="K7" s="272"/>
      <c r="L7" s="272"/>
      <c r="M7" s="272"/>
      <c r="N7" s="272"/>
      <c r="O7" s="273"/>
      <c r="P7" s="201"/>
      <c r="Q7" s="206"/>
      <c r="R7" s="207"/>
      <c r="S7" s="207"/>
      <c r="T7" s="207"/>
      <c r="U7" s="207"/>
      <c r="V7" s="207"/>
      <c r="W7" s="207"/>
      <c r="X7" s="207"/>
      <c r="Y7" s="207"/>
      <c r="Z7" s="208"/>
      <c r="AA7" s="201"/>
      <c r="AB7" s="206"/>
      <c r="AC7" s="207"/>
      <c r="AD7" s="208"/>
      <c r="AE7" s="201"/>
      <c r="AF7" s="206"/>
      <c r="AG7" s="207"/>
      <c r="AH7" s="207"/>
      <c r="AI7" s="207"/>
      <c r="AJ7" s="207"/>
      <c r="AK7" s="207"/>
      <c r="AL7" s="207"/>
      <c r="AM7" s="207"/>
      <c r="AN7" s="207"/>
      <c r="AO7" s="20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</row>
    <row r="8" spans="1:64" s="186" customFormat="1" ht="12" customHeight="1">
      <c r="A8" s="253"/>
      <c r="B8" s="254"/>
      <c r="C8" s="255"/>
      <c r="D8" s="200"/>
      <c r="E8" s="271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01"/>
      <c r="Q8" s="206"/>
      <c r="R8" s="207"/>
      <c r="S8" s="207"/>
      <c r="T8" s="207"/>
      <c r="U8" s="207"/>
      <c r="V8" s="207"/>
      <c r="W8" s="207"/>
      <c r="X8" s="207"/>
      <c r="Y8" s="207"/>
      <c r="Z8" s="208"/>
      <c r="AA8" s="201"/>
      <c r="AB8" s="206"/>
      <c r="AC8" s="207"/>
      <c r="AD8" s="208"/>
      <c r="AE8" s="201"/>
      <c r="AF8" s="206"/>
      <c r="AG8" s="207"/>
      <c r="AH8" s="207"/>
      <c r="AI8" s="207"/>
      <c r="AJ8" s="207"/>
      <c r="AK8" s="207"/>
      <c r="AL8" s="207"/>
      <c r="AM8" s="207"/>
      <c r="AN8" s="207"/>
      <c r="AO8" s="20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</row>
    <row r="9" spans="1:64" s="186" customFormat="1" ht="12" customHeight="1">
      <c r="A9" s="253"/>
      <c r="B9" s="254"/>
      <c r="C9" s="255"/>
      <c r="D9" s="200"/>
      <c r="E9" s="271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01"/>
      <c r="Q9" s="206"/>
      <c r="R9" s="207"/>
      <c r="S9" s="207"/>
      <c r="T9" s="207"/>
      <c r="U9" s="207"/>
      <c r="V9" s="207"/>
      <c r="W9" s="207"/>
      <c r="X9" s="207"/>
      <c r="Y9" s="207"/>
      <c r="Z9" s="208"/>
      <c r="AA9" s="201"/>
      <c r="AB9" s="206"/>
      <c r="AC9" s="207"/>
      <c r="AD9" s="208"/>
      <c r="AE9" s="201"/>
      <c r="AF9" s="206"/>
      <c r="AG9" s="207"/>
      <c r="AH9" s="207"/>
      <c r="AI9" s="207"/>
      <c r="AJ9" s="207"/>
      <c r="AK9" s="207"/>
      <c r="AL9" s="207"/>
      <c r="AM9" s="207"/>
      <c r="AN9" s="207"/>
      <c r="AO9" s="20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</row>
    <row r="10" spans="1:64" s="186" customFormat="1" ht="12" customHeight="1">
      <c r="A10" s="256"/>
      <c r="B10" s="257"/>
      <c r="C10" s="258"/>
      <c r="D10" s="200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01"/>
      <c r="Q10" s="209"/>
      <c r="R10" s="210"/>
      <c r="S10" s="210"/>
      <c r="T10" s="210"/>
      <c r="U10" s="210"/>
      <c r="V10" s="210"/>
      <c r="W10" s="210"/>
      <c r="X10" s="210"/>
      <c r="Y10" s="210"/>
      <c r="Z10" s="211"/>
      <c r="AA10" s="201"/>
      <c r="AB10" s="209"/>
      <c r="AC10" s="210"/>
      <c r="AD10" s="211"/>
      <c r="AE10" s="201"/>
      <c r="AF10" s="209"/>
      <c r="AG10" s="210"/>
      <c r="AH10" s="210"/>
      <c r="AI10" s="210"/>
      <c r="AJ10" s="210"/>
      <c r="AK10" s="210"/>
      <c r="AL10" s="210"/>
      <c r="AM10" s="210"/>
      <c r="AN10" s="210"/>
      <c r="AO10" s="21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</row>
    <row r="11" spans="1:64" s="186" customFormat="1" ht="5.2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12"/>
      <c r="AK11" s="212"/>
      <c r="AL11" s="212"/>
      <c r="AM11" s="212"/>
      <c r="AN11" s="212"/>
      <c r="AO11" s="21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</row>
    <row r="12" spans="1:64" s="186" customFormat="1" ht="15" customHeight="1">
      <c r="A12" s="213" t="s">
        <v>21</v>
      </c>
      <c r="B12" s="213"/>
      <c r="C12" s="213"/>
      <c r="D12" s="214"/>
      <c r="E12" s="213" t="s">
        <v>266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5"/>
      <c r="P12" s="192"/>
      <c r="Q12" s="213" t="s">
        <v>267</v>
      </c>
      <c r="R12" s="213"/>
      <c r="S12" s="213"/>
      <c r="T12" s="213"/>
      <c r="U12" s="213"/>
      <c r="V12" s="213"/>
      <c r="W12" s="213"/>
      <c r="X12" s="213"/>
      <c r="Y12" s="213"/>
      <c r="Z12" s="215"/>
      <c r="AA12" s="192"/>
      <c r="AB12" s="213" t="s">
        <v>268</v>
      </c>
      <c r="AC12" s="213"/>
      <c r="AD12" s="213"/>
      <c r="AE12" s="213"/>
      <c r="AF12" s="213" t="s">
        <v>269</v>
      </c>
      <c r="AG12" s="213"/>
      <c r="AH12" s="213"/>
      <c r="AI12" s="213"/>
      <c r="AJ12" s="213"/>
      <c r="AK12" s="215"/>
      <c r="AL12" s="192"/>
      <c r="AM12" s="213"/>
      <c r="AN12" s="213"/>
      <c r="AO12" s="213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</row>
    <row r="13" spans="1:64" s="190" customFormat="1" ht="15" customHeight="1">
      <c r="A13" s="288" t="str">
        <f>P65</f>
        <v>阿部一輝</v>
      </c>
      <c r="B13" s="283"/>
      <c r="C13" s="238" t="str">
        <f>U65</f>
        <v>土居ｸﾗﾌﾞ</v>
      </c>
      <c r="D13" s="242"/>
      <c r="E13" s="288" t="str">
        <f>P97</f>
        <v>芥川和彦</v>
      </c>
      <c r="F13" s="283"/>
      <c r="G13" s="283"/>
      <c r="H13" s="283"/>
      <c r="I13" s="283"/>
      <c r="J13" s="283"/>
      <c r="K13" s="283" t="str">
        <f>U97</f>
        <v>ｶﾐｸﾗﾌﾞ</v>
      </c>
      <c r="L13" s="283"/>
      <c r="M13" s="283"/>
      <c r="N13" s="283"/>
      <c r="O13" s="284"/>
      <c r="P13" s="243"/>
      <c r="Q13" s="288" t="str">
        <f>P130</f>
        <v>秦泉寺拓也</v>
      </c>
      <c r="R13" s="283"/>
      <c r="S13" s="283"/>
      <c r="T13" s="283"/>
      <c r="U13" s="283"/>
      <c r="V13" s="283" t="str">
        <f>U130</f>
        <v>ﾁｰﾑﾌﾞﾁｽﾀ</v>
      </c>
      <c r="W13" s="283"/>
      <c r="X13" s="283"/>
      <c r="Y13" s="283"/>
      <c r="Z13" s="284"/>
      <c r="AA13" s="243"/>
      <c r="AB13" s="244" t="str">
        <f>P168</f>
        <v>岡山竜也</v>
      </c>
      <c r="AC13" s="240" t="str">
        <f>U168</f>
        <v>新宮中</v>
      </c>
      <c r="AD13" s="245"/>
      <c r="AE13" s="243"/>
      <c r="AF13" s="288" t="str">
        <f>P218</f>
        <v>大西翔也</v>
      </c>
      <c r="AG13" s="283"/>
      <c r="AH13" s="283"/>
      <c r="AI13" s="283"/>
      <c r="AJ13" s="283"/>
      <c r="AK13" s="283" t="str">
        <f>U218</f>
        <v>土居高校</v>
      </c>
      <c r="AL13" s="283"/>
      <c r="AM13" s="283"/>
      <c r="AN13" s="283"/>
      <c r="AO13" s="284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</row>
    <row r="14" spans="1:64" s="190" customFormat="1" ht="15" customHeight="1">
      <c r="A14" s="285" t="str">
        <f>P67</f>
        <v>森勇気</v>
      </c>
      <c r="B14" s="286"/>
      <c r="C14" s="239" t="str">
        <f>U67</f>
        <v>ﾀﾞｲｵｰ</v>
      </c>
      <c r="D14" s="246"/>
      <c r="E14" s="285" t="str">
        <f>P99</f>
        <v>石川勝男</v>
      </c>
      <c r="F14" s="286"/>
      <c r="G14" s="286"/>
      <c r="H14" s="286"/>
      <c r="I14" s="286"/>
      <c r="J14" s="286"/>
      <c r="K14" s="286" t="str">
        <f>U99</f>
        <v>YONDEN</v>
      </c>
      <c r="L14" s="286"/>
      <c r="M14" s="286"/>
      <c r="N14" s="286"/>
      <c r="O14" s="287"/>
      <c r="P14" s="243"/>
      <c r="Q14" s="285" t="str">
        <f>P132</f>
        <v>参鍋太郎</v>
      </c>
      <c r="R14" s="286"/>
      <c r="S14" s="286"/>
      <c r="T14" s="286"/>
      <c r="U14" s="286"/>
      <c r="V14" s="286" t="str">
        <f>U132</f>
        <v>ﾁｰﾑﾌﾞﾁｽﾀ</v>
      </c>
      <c r="W14" s="286"/>
      <c r="X14" s="286"/>
      <c r="Y14" s="286"/>
      <c r="Z14" s="287"/>
      <c r="AA14" s="243"/>
      <c r="AB14" s="247" t="str">
        <f>P170</f>
        <v>大西礼朗</v>
      </c>
      <c r="AC14" s="241" t="str">
        <f>U170</f>
        <v>一般</v>
      </c>
      <c r="AD14" s="248"/>
      <c r="AE14" s="243"/>
      <c r="AF14" s="285" t="str">
        <f>P220</f>
        <v>宮﨑良太</v>
      </c>
      <c r="AG14" s="286"/>
      <c r="AH14" s="286"/>
      <c r="AI14" s="286"/>
      <c r="AJ14" s="286"/>
      <c r="AK14" s="286" t="str">
        <f>U220</f>
        <v>土居高校</v>
      </c>
      <c r="AL14" s="286"/>
      <c r="AM14" s="286"/>
      <c r="AN14" s="286"/>
      <c r="AO14" s="287"/>
      <c r="AP14" s="191"/>
      <c r="AQ14" s="192" t="s">
        <v>280</v>
      </c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</row>
    <row r="15" spans="1:64" s="186" customFormat="1" ht="12" customHeight="1">
      <c r="A15" s="253"/>
      <c r="B15" s="254"/>
      <c r="C15" s="255"/>
      <c r="D15" s="200"/>
      <c r="E15" s="268"/>
      <c r="F15" s="269"/>
      <c r="G15" s="269"/>
      <c r="H15" s="269"/>
      <c r="I15" s="269"/>
      <c r="J15" s="269"/>
      <c r="K15" s="269"/>
      <c r="L15" s="269"/>
      <c r="M15" s="269"/>
      <c r="N15" s="269"/>
      <c r="O15" s="270"/>
      <c r="P15" s="201"/>
      <c r="Q15" s="202"/>
      <c r="R15" s="203"/>
      <c r="S15" s="203"/>
      <c r="T15" s="203"/>
      <c r="U15" s="203"/>
      <c r="V15" s="203"/>
      <c r="W15" s="203"/>
      <c r="X15" s="203"/>
      <c r="Y15" s="203"/>
      <c r="Z15" s="204"/>
      <c r="AA15" s="201"/>
      <c r="AB15" s="202"/>
      <c r="AC15" s="203"/>
      <c r="AD15" s="204"/>
      <c r="AE15" s="201"/>
      <c r="AF15" s="202"/>
      <c r="AG15" s="203"/>
      <c r="AH15" s="203"/>
      <c r="AI15" s="203"/>
      <c r="AJ15" s="203"/>
      <c r="AK15" s="203"/>
      <c r="AL15" s="203"/>
      <c r="AM15" s="203"/>
      <c r="AN15" s="203"/>
      <c r="AO15" s="204"/>
      <c r="AP15" s="2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</row>
    <row r="16" spans="1:64" s="186" customFormat="1" ht="12" customHeight="1">
      <c r="A16" s="253"/>
      <c r="B16" s="254"/>
      <c r="C16" s="255"/>
      <c r="D16" s="200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3"/>
      <c r="P16" s="201"/>
      <c r="Q16" s="206"/>
      <c r="R16" s="207"/>
      <c r="S16" s="207"/>
      <c r="T16" s="207"/>
      <c r="U16" s="207"/>
      <c r="V16" s="207"/>
      <c r="W16" s="207"/>
      <c r="X16" s="207"/>
      <c r="Y16" s="207"/>
      <c r="Z16" s="208"/>
      <c r="AA16" s="201"/>
      <c r="AB16" s="206"/>
      <c r="AC16" s="207"/>
      <c r="AD16" s="208"/>
      <c r="AE16" s="201"/>
      <c r="AF16" s="206"/>
      <c r="AG16" s="207"/>
      <c r="AH16" s="207"/>
      <c r="AI16" s="207"/>
      <c r="AJ16" s="207"/>
      <c r="AK16" s="207"/>
      <c r="AL16" s="207"/>
      <c r="AM16" s="207"/>
      <c r="AN16" s="207"/>
      <c r="AO16" s="208"/>
      <c r="AP16" s="2"/>
      <c r="AQ16" s="205" t="s">
        <v>276</v>
      </c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</row>
    <row r="17" spans="1:64" s="186" customFormat="1" ht="12" customHeight="1">
      <c r="A17" s="253"/>
      <c r="B17" s="254"/>
      <c r="C17" s="255"/>
      <c r="D17" s="200"/>
      <c r="E17" s="271"/>
      <c r="F17" s="272"/>
      <c r="G17" s="272"/>
      <c r="H17" s="272"/>
      <c r="I17" s="272"/>
      <c r="J17" s="272"/>
      <c r="K17" s="272"/>
      <c r="L17" s="272"/>
      <c r="M17" s="272"/>
      <c r="N17" s="272"/>
      <c r="O17" s="273"/>
      <c r="P17" s="201"/>
      <c r="Q17" s="206"/>
      <c r="R17" s="207"/>
      <c r="S17" s="207"/>
      <c r="T17" s="207"/>
      <c r="U17" s="207"/>
      <c r="V17" s="207"/>
      <c r="W17" s="207"/>
      <c r="X17" s="207"/>
      <c r="Y17" s="207"/>
      <c r="Z17" s="208"/>
      <c r="AA17" s="201"/>
      <c r="AB17" s="206"/>
      <c r="AC17" s="207"/>
      <c r="AD17" s="208"/>
      <c r="AE17" s="201"/>
      <c r="AF17" s="206"/>
      <c r="AG17" s="207"/>
      <c r="AH17" s="207"/>
      <c r="AI17" s="207"/>
      <c r="AJ17" s="207"/>
      <c r="AK17" s="207"/>
      <c r="AL17" s="207"/>
      <c r="AM17" s="207"/>
      <c r="AN17" s="207"/>
      <c r="AO17" s="208"/>
      <c r="AP17" s="2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</row>
    <row r="18" spans="1:64" s="186" customFormat="1" ht="12" customHeight="1">
      <c r="A18" s="253"/>
      <c r="B18" s="254"/>
      <c r="C18" s="255"/>
      <c r="D18" s="200"/>
      <c r="E18" s="271"/>
      <c r="F18" s="272"/>
      <c r="G18" s="272"/>
      <c r="H18" s="272"/>
      <c r="I18" s="272"/>
      <c r="J18" s="272"/>
      <c r="K18" s="272"/>
      <c r="L18" s="272"/>
      <c r="M18" s="272"/>
      <c r="N18" s="272"/>
      <c r="O18" s="273"/>
      <c r="P18" s="201"/>
      <c r="Q18" s="206"/>
      <c r="R18" s="207"/>
      <c r="S18" s="207"/>
      <c r="T18" s="207"/>
      <c r="U18" s="207"/>
      <c r="V18" s="207"/>
      <c r="W18" s="207"/>
      <c r="X18" s="207"/>
      <c r="Y18" s="207"/>
      <c r="Z18" s="208"/>
      <c r="AA18" s="201"/>
      <c r="AB18" s="206"/>
      <c r="AC18" s="207"/>
      <c r="AD18" s="208"/>
      <c r="AE18" s="201"/>
      <c r="AF18" s="206"/>
      <c r="AG18" s="207"/>
      <c r="AH18" s="207"/>
      <c r="AI18" s="207"/>
      <c r="AJ18" s="207"/>
      <c r="AK18" s="207"/>
      <c r="AL18" s="207"/>
      <c r="AM18" s="207"/>
      <c r="AN18" s="207"/>
      <c r="AO18" s="208"/>
      <c r="AP18" s="2"/>
      <c r="AQ18" s="205" t="s">
        <v>277</v>
      </c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</row>
    <row r="19" spans="1:64" s="186" customFormat="1" ht="12" customHeight="1">
      <c r="A19" s="253"/>
      <c r="B19" s="254"/>
      <c r="C19" s="255"/>
      <c r="D19" s="200"/>
      <c r="E19" s="271"/>
      <c r="F19" s="272"/>
      <c r="G19" s="272"/>
      <c r="H19" s="272"/>
      <c r="I19" s="272"/>
      <c r="J19" s="272"/>
      <c r="K19" s="272"/>
      <c r="L19" s="272"/>
      <c r="M19" s="272"/>
      <c r="N19" s="272"/>
      <c r="O19" s="273"/>
      <c r="P19" s="201"/>
      <c r="Q19" s="206"/>
      <c r="R19" s="207"/>
      <c r="S19" s="207"/>
      <c r="T19" s="207"/>
      <c r="U19" s="207"/>
      <c r="V19" s="207"/>
      <c r="W19" s="207"/>
      <c r="X19" s="207"/>
      <c r="Y19" s="207"/>
      <c r="Z19" s="208"/>
      <c r="AA19" s="201"/>
      <c r="AB19" s="206"/>
      <c r="AC19" s="207"/>
      <c r="AD19" s="208"/>
      <c r="AE19" s="201"/>
      <c r="AF19" s="206"/>
      <c r="AG19" s="207"/>
      <c r="AH19" s="207"/>
      <c r="AI19" s="207"/>
      <c r="AJ19" s="207"/>
      <c r="AK19" s="207"/>
      <c r="AL19" s="207"/>
      <c r="AM19" s="207"/>
      <c r="AN19" s="207"/>
      <c r="AO19" s="208"/>
      <c r="AP19" s="2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</row>
    <row r="20" spans="1:64" s="186" customFormat="1" ht="12" customHeight="1">
      <c r="A20" s="256"/>
      <c r="B20" s="257"/>
      <c r="C20" s="258"/>
      <c r="D20" s="200"/>
      <c r="E20" s="274"/>
      <c r="F20" s="275"/>
      <c r="G20" s="275"/>
      <c r="H20" s="275"/>
      <c r="I20" s="275"/>
      <c r="J20" s="275"/>
      <c r="K20" s="275"/>
      <c r="L20" s="275"/>
      <c r="M20" s="275"/>
      <c r="N20" s="275"/>
      <c r="O20" s="276"/>
      <c r="P20" s="201"/>
      <c r="Q20" s="209"/>
      <c r="R20" s="210"/>
      <c r="S20" s="210"/>
      <c r="T20" s="210"/>
      <c r="U20" s="210"/>
      <c r="V20" s="210"/>
      <c r="W20" s="210"/>
      <c r="X20" s="210"/>
      <c r="Y20" s="210"/>
      <c r="Z20" s="211"/>
      <c r="AA20" s="201"/>
      <c r="AB20" s="209"/>
      <c r="AC20" s="210"/>
      <c r="AD20" s="211"/>
      <c r="AE20" s="201"/>
      <c r="AF20" s="209"/>
      <c r="AG20" s="210"/>
      <c r="AH20" s="210"/>
      <c r="AI20" s="210"/>
      <c r="AJ20" s="210"/>
      <c r="AK20" s="210"/>
      <c r="AL20" s="210"/>
      <c r="AM20" s="210"/>
      <c r="AN20" s="210"/>
      <c r="AO20" s="211"/>
      <c r="AP20" s="2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</row>
    <row r="21" spans="1:75" s="186" customFormat="1" ht="12" customHeight="1">
      <c r="A21" s="205"/>
      <c r="B21" s="216"/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"/>
      <c r="AQ21" s="205" t="s">
        <v>281</v>
      </c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186" customFormat="1" ht="15" customHeight="1">
      <c r="A22" s="187" t="s">
        <v>273</v>
      </c>
      <c r="B22" s="217"/>
      <c r="C22" s="217"/>
      <c r="D22" s="217"/>
      <c r="E22" s="187" t="s">
        <v>279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9"/>
      <c r="P22" s="190"/>
      <c r="Q22" s="187" t="s">
        <v>274</v>
      </c>
      <c r="R22" s="187"/>
      <c r="S22" s="187"/>
      <c r="T22" s="187"/>
      <c r="U22" s="187"/>
      <c r="V22" s="187"/>
      <c r="W22" s="217"/>
      <c r="X22" s="217"/>
      <c r="Y22" s="217"/>
      <c r="Z22" s="215"/>
      <c r="AA22" s="192"/>
      <c r="AB22" s="217" t="s">
        <v>278</v>
      </c>
      <c r="AC22" s="217"/>
      <c r="AD22" s="217"/>
      <c r="AE22" s="217"/>
      <c r="AF22" s="217" t="s">
        <v>270</v>
      </c>
      <c r="AG22" s="217"/>
      <c r="AH22" s="217"/>
      <c r="AI22" s="217"/>
      <c r="AJ22" s="217"/>
      <c r="AK22" s="215"/>
      <c r="AL22" s="192"/>
      <c r="AM22" s="217"/>
      <c r="AN22" s="217"/>
      <c r="AO22" s="217"/>
      <c r="AP22" s="2"/>
      <c r="AQ22" s="2" t="s">
        <v>282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190" customFormat="1" ht="15" customHeight="1">
      <c r="A23" s="288" t="str">
        <f>P246</f>
        <v>森真樹</v>
      </c>
      <c r="B23" s="283"/>
      <c r="C23" s="238" t="str">
        <f>U246</f>
        <v>ﾊﾐﾝｸﾞﾊﾞｰﾄﾞ</v>
      </c>
      <c r="D23" s="242"/>
      <c r="E23" s="288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43"/>
      <c r="Q23" s="288" t="str">
        <f>P267</f>
        <v>川上美優</v>
      </c>
      <c r="R23" s="283"/>
      <c r="S23" s="283"/>
      <c r="T23" s="283"/>
      <c r="U23" s="283"/>
      <c r="V23" s="283" t="str">
        <f>U267</f>
        <v>土居中</v>
      </c>
      <c r="W23" s="283"/>
      <c r="X23" s="283"/>
      <c r="Y23" s="283"/>
      <c r="Z23" s="284"/>
      <c r="AA23" s="243"/>
      <c r="AB23" s="244"/>
      <c r="AC23" s="283"/>
      <c r="AD23" s="284"/>
      <c r="AE23" s="243"/>
      <c r="AF23" s="288" t="str">
        <f>P285</f>
        <v>大西彩楽</v>
      </c>
      <c r="AG23" s="283"/>
      <c r="AH23" s="283"/>
      <c r="AI23" s="283"/>
      <c r="AJ23" s="283"/>
      <c r="AK23" s="283" t="str">
        <f>U285</f>
        <v>新宮中</v>
      </c>
      <c r="AL23" s="283"/>
      <c r="AM23" s="283"/>
      <c r="AN23" s="283"/>
      <c r="AO23" s="284"/>
      <c r="AP23" s="191"/>
      <c r="AQ23" s="2" t="s">
        <v>283</v>
      </c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</row>
    <row r="24" spans="1:75" s="190" customFormat="1" ht="15" customHeight="1">
      <c r="A24" s="285" t="str">
        <f>P248</f>
        <v>長原芽美</v>
      </c>
      <c r="B24" s="286"/>
      <c r="C24" s="239" t="str">
        <f>U248</f>
        <v>酒商ながはら</v>
      </c>
      <c r="D24" s="246"/>
      <c r="E24" s="285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43"/>
      <c r="Q24" s="285" t="str">
        <f>P269</f>
        <v>川上梨絵</v>
      </c>
      <c r="R24" s="286"/>
      <c r="S24" s="286"/>
      <c r="T24" s="286"/>
      <c r="U24" s="286"/>
      <c r="V24" s="286" t="str">
        <f>U269</f>
        <v>土居ｸﾗﾌﾞ</v>
      </c>
      <c r="W24" s="286"/>
      <c r="X24" s="286"/>
      <c r="Y24" s="286"/>
      <c r="Z24" s="287"/>
      <c r="AA24" s="243"/>
      <c r="AB24" s="247"/>
      <c r="AC24" s="241"/>
      <c r="AD24" s="248"/>
      <c r="AE24" s="243"/>
      <c r="AF24" s="285" t="str">
        <f>P287</f>
        <v>大西永遠</v>
      </c>
      <c r="AG24" s="286"/>
      <c r="AH24" s="286"/>
      <c r="AI24" s="286"/>
      <c r="AJ24" s="286"/>
      <c r="AK24" s="286" t="str">
        <f>U287</f>
        <v>新宮中</v>
      </c>
      <c r="AL24" s="286"/>
      <c r="AM24" s="286"/>
      <c r="AN24" s="286"/>
      <c r="AO24" s="287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</row>
    <row r="25" spans="1:75" s="186" customFormat="1" ht="12" customHeight="1">
      <c r="A25" s="250"/>
      <c r="B25" s="251"/>
      <c r="C25" s="252"/>
      <c r="D25" s="200"/>
      <c r="E25" s="259"/>
      <c r="F25" s="260"/>
      <c r="G25" s="260"/>
      <c r="H25" s="260"/>
      <c r="I25" s="260"/>
      <c r="J25" s="260"/>
      <c r="K25" s="260"/>
      <c r="L25" s="260"/>
      <c r="M25" s="260"/>
      <c r="N25" s="260"/>
      <c r="O25" s="261"/>
      <c r="P25" s="201"/>
      <c r="Q25" s="202"/>
      <c r="R25" s="203"/>
      <c r="S25" s="203"/>
      <c r="T25" s="203"/>
      <c r="U25" s="203"/>
      <c r="V25" s="203"/>
      <c r="W25" s="203"/>
      <c r="X25" s="203"/>
      <c r="Y25" s="203"/>
      <c r="Z25" s="204"/>
      <c r="AA25" s="201"/>
      <c r="AB25" s="259"/>
      <c r="AC25" s="260"/>
      <c r="AD25" s="261"/>
      <c r="AE25" s="201"/>
      <c r="AF25" s="202"/>
      <c r="AG25" s="203"/>
      <c r="AH25" s="203"/>
      <c r="AI25" s="203"/>
      <c r="AJ25" s="203"/>
      <c r="AK25" s="203"/>
      <c r="AL25" s="203"/>
      <c r="AM25" s="203"/>
      <c r="AN25" s="203"/>
      <c r="AO25" s="20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186" customFormat="1" ht="12" customHeight="1">
      <c r="A26" s="253"/>
      <c r="B26" s="254"/>
      <c r="C26" s="255"/>
      <c r="D26" s="200"/>
      <c r="E26" s="262"/>
      <c r="F26" s="263"/>
      <c r="G26" s="263"/>
      <c r="H26" s="263"/>
      <c r="I26" s="263"/>
      <c r="J26" s="263"/>
      <c r="K26" s="263"/>
      <c r="L26" s="263"/>
      <c r="M26" s="263"/>
      <c r="N26" s="263"/>
      <c r="O26" s="264"/>
      <c r="P26" s="201"/>
      <c r="Q26" s="206"/>
      <c r="R26" s="207"/>
      <c r="S26" s="207"/>
      <c r="T26" s="207"/>
      <c r="U26" s="207"/>
      <c r="V26" s="207"/>
      <c r="W26" s="207"/>
      <c r="X26" s="207"/>
      <c r="Y26" s="207"/>
      <c r="Z26" s="208"/>
      <c r="AA26" s="201"/>
      <c r="AB26" s="262"/>
      <c r="AC26" s="263"/>
      <c r="AD26" s="264"/>
      <c r="AE26" s="201"/>
      <c r="AF26" s="206"/>
      <c r="AG26" s="207"/>
      <c r="AH26" s="207"/>
      <c r="AI26" s="207"/>
      <c r="AJ26" s="207"/>
      <c r="AK26" s="207"/>
      <c r="AL26" s="207"/>
      <c r="AM26" s="207"/>
      <c r="AN26" s="207"/>
      <c r="AO26" s="208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186" customFormat="1" ht="12" customHeight="1">
      <c r="A27" s="253"/>
      <c r="B27" s="254"/>
      <c r="C27" s="255"/>
      <c r="D27" s="200"/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4"/>
      <c r="P27" s="201"/>
      <c r="Q27" s="206"/>
      <c r="R27" s="207"/>
      <c r="S27" s="207"/>
      <c r="T27" s="207"/>
      <c r="U27" s="207"/>
      <c r="V27" s="207"/>
      <c r="W27" s="207"/>
      <c r="X27" s="207"/>
      <c r="Y27" s="207"/>
      <c r="Z27" s="208"/>
      <c r="AA27" s="201"/>
      <c r="AB27" s="262"/>
      <c r="AC27" s="263"/>
      <c r="AD27" s="264"/>
      <c r="AE27" s="201"/>
      <c r="AF27" s="206"/>
      <c r="AG27" s="207"/>
      <c r="AH27" s="207"/>
      <c r="AI27" s="207"/>
      <c r="AJ27" s="207"/>
      <c r="AK27" s="207"/>
      <c r="AL27" s="207"/>
      <c r="AM27" s="207"/>
      <c r="AN27" s="207"/>
      <c r="AO27" s="208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186" customFormat="1" ht="12" customHeight="1">
      <c r="A28" s="253"/>
      <c r="B28" s="254"/>
      <c r="C28" s="255"/>
      <c r="D28" s="200"/>
      <c r="E28" s="262"/>
      <c r="F28" s="263"/>
      <c r="G28" s="263"/>
      <c r="H28" s="263"/>
      <c r="I28" s="263"/>
      <c r="J28" s="263"/>
      <c r="K28" s="263"/>
      <c r="L28" s="263"/>
      <c r="M28" s="263"/>
      <c r="N28" s="263"/>
      <c r="O28" s="264"/>
      <c r="P28" s="201"/>
      <c r="Q28" s="206"/>
      <c r="R28" s="207"/>
      <c r="S28" s="207"/>
      <c r="T28" s="207"/>
      <c r="U28" s="207"/>
      <c r="V28" s="207"/>
      <c r="W28" s="207"/>
      <c r="X28" s="207"/>
      <c r="Y28" s="207"/>
      <c r="Z28" s="208"/>
      <c r="AA28" s="201"/>
      <c r="AB28" s="262"/>
      <c r="AC28" s="263"/>
      <c r="AD28" s="264"/>
      <c r="AE28" s="201"/>
      <c r="AF28" s="206"/>
      <c r="AG28" s="207"/>
      <c r="AH28" s="207"/>
      <c r="AI28" s="207"/>
      <c r="AJ28" s="207"/>
      <c r="AK28" s="207"/>
      <c r="AL28" s="207"/>
      <c r="AM28" s="207"/>
      <c r="AN28" s="207"/>
      <c r="AO28" s="208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186" customFormat="1" ht="12" customHeight="1">
      <c r="A29" s="253"/>
      <c r="B29" s="254"/>
      <c r="C29" s="255"/>
      <c r="D29" s="200"/>
      <c r="E29" s="262"/>
      <c r="F29" s="263"/>
      <c r="G29" s="263"/>
      <c r="H29" s="263"/>
      <c r="I29" s="263"/>
      <c r="J29" s="263"/>
      <c r="K29" s="263"/>
      <c r="L29" s="263"/>
      <c r="M29" s="263"/>
      <c r="N29" s="263"/>
      <c r="O29" s="264"/>
      <c r="P29" s="201"/>
      <c r="Q29" s="206"/>
      <c r="R29" s="207"/>
      <c r="S29" s="207"/>
      <c r="T29" s="207"/>
      <c r="U29" s="207"/>
      <c r="V29" s="207"/>
      <c r="W29" s="207"/>
      <c r="X29" s="207"/>
      <c r="Y29" s="207"/>
      <c r="Z29" s="208"/>
      <c r="AA29" s="201"/>
      <c r="AB29" s="262"/>
      <c r="AC29" s="263"/>
      <c r="AD29" s="264"/>
      <c r="AE29" s="201"/>
      <c r="AF29" s="206"/>
      <c r="AG29" s="207"/>
      <c r="AH29" s="207"/>
      <c r="AI29" s="207"/>
      <c r="AJ29" s="207"/>
      <c r="AK29" s="207"/>
      <c r="AL29" s="207"/>
      <c r="AM29" s="207"/>
      <c r="AN29" s="207"/>
      <c r="AO29" s="208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186" customFormat="1" ht="12" customHeight="1">
      <c r="A30" s="256"/>
      <c r="B30" s="257"/>
      <c r="C30" s="258"/>
      <c r="D30" s="200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201"/>
      <c r="Q30" s="209"/>
      <c r="R30" s="210"/>
      <c r="S30" s="210"/>
      <c r="T30" s="210"/>
      <c r="U30" s="210"/>
      <c r="V30" s="210"/>
      <c r="W30" s="210"/>
      <c r="X30" s="210"/>
      <c r="Y30" s="210"/>
      <c r="Z30" s="211"/>
      <c r="AA30" s="201"/>
      <c r="AB30" s="265"/>
      <c r="AC30" s="266"/>
      <c r="AD30" s="267"/>
      <c r="AE30" s="201"/>
      <c r="AF30" s="209"/>
      <c r="AG30" s="210"/>
      <c r="AH30" s="210"/>
      <c r="AI30" s="210"/>
      <c r="AJ30" s="210"/>
      <c r="AK30" s="210"/>
      <c r="AL30" s="210"/>
      <c r="AM30" s="210"/>
      <c r="AN30" s="210"/>
      <c r="AO30" s="21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186" customFormat="1" ht="6" customHeight="1">
      <c r="A31" s="205"/>
      <c r="B31" s="218"/>
      <c r="C31" s="218"/>
      <c r="D31" s="219"/>
      <c r="E31" s="220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2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/>
      <c r="AB31" s="221"/>
      <c r="AC31" s="221"/>
      <c r="AD31" s="221"/>
      <c r="AE31" s="216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186" customFormat="1" ht="15" customHeight="1">
      <c r="A32" s="213" t="s">
        <v>176</v>
      </c>
      <c r="B32" s="213"/>
      <c r="C32" s="213"/>
      <c r="D32" s="214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5"/>
      <c r="P32" s="192"/>
      <c r="Q32" s="213" t="s">
        <v>275</v>
      </c>
      <c r="R32" s="213"/>
      <c r="S32" s="213"/>
      <c r="T32" s="213"/>
      <c r="U32" s="213"/>
      <c r="V32" s="213"/>
      <c r="W32" s="213"/>
      <c r="X32" s="213"/>
      <c r="Y32" s="213"/>
      <c r="Z32" s="215"/>
      <c r="AA32" s="192"/>
      <c r="AB32" s="213"/>
      <c r="AC32" s="213"/>
      <c r="AD32" s="213"/>
      <c r="AE32" s="213"/>
      <c r="AF32" s="213" t="s">
        <v>271</v>
      </c>
      <c r="AG32" s="213"/>
      <c r="AH32" s="213"/>
      <c r="AI32" s="213"/>
      <c r="AJ32" s="213"/>
      <c r="AK32" s="215"/>
      <c r="AL32" s="192"/>
      <c r="AM32" s="213"/>
      <c r="AN32" s="217"/>
      <c r="AO32" s="2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190" customFormat="1" ht="15" customHeight="1">
      <c r="A33" s="288" t="str">
        <f>P252</f>
        <v>浮橋沙也夏</v>
      </c>
      <c r="B33" s="283"/>
      <c r="C33" s="281" t="str">
        <f>U252</f>
        <v>ﾌﾟﾁﾊﾞﾄﾞﾐﾝﾄﾝｼｮｯﾌﾟﾅｶﾞﾊﾗ</v>
      </c>
      <c r="D33" s="242"/>
      <c r="E33" s="288"/>
      <c r="F33" s="283"/>
      <c r="G33" s="283"/>
      <c r="H33" s="283"/>
      <c r="I33" s="283"/>
      <c r="J33" s="283"/>
      <c r="K33" s="283"/>
      <c r="L33" s="283"/>
      <c r="M33" s="283"/>
      <c r="N33" s="283"/>
      <c r="O33" s="284"/>
      <c r="P33" s="243"/>
      <c r="Q33" s="288" t="str">
        <f>P273</f>
        <v>尾崎麻衣</v>
      </c>
      <c r="R33" s="283"/>
      <c r="S33" s="283"/>
      <c r="T33" s="283"/>
      <c r="U33" s="283"/>
      <c r="V33" s="283" t="str">
        <f>U273</f>
        <v>ﾁｰﾑﾌﾞﾁｽﾀ</v>
      </c>
      <c r="W33" s="283"/>
      <c r="X33" s="283"/>
      <c r="Y33" s="283"/>
      <c r="Z33" s="284"/>
      <c r="AA33" s="243"/>
      <c r="AB33" s="244"/>
      <c r="AC33" s="240"/>
      <c r="AD33" s="245"/>
      <c r="AE33" s="243"/>
      <c r="AF33" s="288" t="str">
        <f>P291</f>
        <v>石川安美</v>
      </c>
      <c r="AG33" s="283"/>
      <c r="AH33" s="283"/>
      <c r="AI33" s="283"/>
      <c r="AJ33" s="283"/>
      <c r="AK33" s="283" t="str">
        <f>U291</f>
        <v>土居中</v>
      </c>
      <c r="AL33" s="283"/>
      <c r="AM33" s="283"/>
      <c r="AN33" s="283"/>
      <c r="AO33" s="284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</row>
    <row r="34" spans="1:75" s="190" customFormat="1" ht="15" customHeight="1">
      <c r="A34" s="285" t="str">
        <f>P254</f>
        <v>阿部萌</v>
      </c>
      <c r="B34" s="286"/>
      <c r="C34" s="282"/>
      <c r="D34" s="246"/>
      <c r="E34" s="285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243"/>
      <c r="Q34" s="285" t="str">
        <f>P275</f>
        <v>横垣早織</v>
      </c>
      <c r="R34" s="286"/>
      <c r="S34" s="286"/>
      <c r="T34" s="286"/>
      <c r="U34" s="286"/>
      <c r="V34" s="286" t="str">
        <f>U275</f>
        <v>ＫＢＣ</v>
      </c>
      <c r="W34" s="286"/>
      <c r="X34" s="286"/>
      <c r="Y34" s="286"/>
      <c r="Z34" s="287"/>
      <c r="AA34" s="243"/>
      <c r="AB34" s="247"/>
      <c r="AC34" s="241"/>
      <c r="AD34" s="248"/>
      <c r="AE34" s="243"/>
      <c r="AF34" s="285" t="str">
        <f>P293</f>
        <v>山中心路</v>
      </c>
      <c r="AG34" s="286"/>
      <c r="AH34" s="286"/>
      <c r="AI34" s="286"/>
      <c r="AJ34" s="286"/>
      <c r="AK34" s="286" t="str">
        <f>U293</f>
        <v>土居中</v>
      </c>
      <c r="AL34" s="286"/>
      <c r="AM34" s="286"/>
      <c r="AN34" s="286"/>
      <c r="AO34" s="287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</row>
    <row r="35" spans="1:75" s="186" customFormat="1" ht="12" customHeight="1">
      <c r="A35" s="250"/>
      <c r="B35" s="251"/>
      <c r="C35" s="252"/>
      <c r="D35" s="200"/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1"/>
      <c r="P35" s="201"/>
      <c r="Q35" s="268"/>
      <c r="R35" s="269"/>
      <c r="S35" s="269"/>
      <c r="T35" s="269"/>
      <c r="U35" s="269"/>
      <c r="V35" s="269"/>
      <c r="W35" s="269"/>
      <c r="X35" s="269"/>
      <c r="Y35" s="269"/>
      <c r="Z35" s="270"/>
      <c r="AA35" s="201"/>
      <c r="AB35" s="259"/>
      <c r="AC35" s="260"/>
      <c r="AD35" s="261"/>
      <c r="AE35" s="201"/>
      <c r="AF35" s="202"/>
      <c r="AG35" s="203"/>
      <c r="AH35" s="203"/>
      <c r="AI35" s="203"/>
      <c r="AJ35" s="203"/>
      <c r="AK35" s="203"/>
      <c r="AL35" s="203"/>
      <c r="AM35" s="203"/>
      <c r="AN35" s="203"/>
      <c r="AO35" s="20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186" customFormat="1" ht="12" customHeight="1">
      <c r="A36" s="253"/>
      <c r="B36" s="254"/>
      <c r="C36" s="255"/>
      <c r="D36" s="200"/>
      <c r="E36" s="262"/>
      <c r="F36" s="263"/>
      <c r="G36" s="263"/>
      <c r="H36" s="263"/>
      <c r="I36" s="263"/>
      <c r="J36" s="263"/>
      <c r="K36" s="263"/>
      <c r="L36" s="263"/>
      <c r="M36" s="263"/>
      <c r="N36" s="263"/>
      <c r="O36" s="264"/>
      <c r="P36" s="201"/>
      <c r="Q36" s="271"/>
      <c r="R36" s="272"/>
      <c r="S36" s="272"/>
      <c r="T36" s="272"/>
      <c r="U36" s="272"/>
      <c r="V36" s="272"/>
      <c r="W36" s="272"/>
      <c r="X36" s="272"/>
      <c r="Y36" s="272"/>
      <c r="Z36" s="273"/>
      <c r="AA36" s="201"/>
      <c r="AB36" s="262"/>
      <c r="AC36" s="263"/>
      <c r="AD36" s="264"/>
      <c r="AE36" s="201"/>
      <c r="AF36" s="206"/>
      <c r="AG36" s="207"/>
      <c r="AH36" s="207"/>
      <c r="AI36" s="207"/>
      <c r="AJ36" s="207"/>
      <c r="AK36" s="207"/>
      <c r="AL36" s="207"/>
      <c r="AM36" s="207"/>
      <c r="AN36" s="207"/>
      <c r="AO36" s="208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186" customFormat="1" ht="12" customHeight="1">
      <c r="A37" s="253"/>
      <c r="B37" s="254"/>
      <c r="C37" s="255"/>
      <c r="D37" s="200"/>
      <c r="E37" s="262"/>
      <c r="F37" s="263"/>
      <c r="G37" s="263"/>
      <c r="H37" s="263"/>
      <c r="I37" s="263"/>
      <c r="J37" s="263"/>
      <c r="K37" s="263"/>
      <c r="L37" s="263"/>
      <c r="M37" s="263"/>
      <c r="N37" s="263"/>
      <c r="O37" s="264"/>
      <c r="P37" s="201"/>
      <c r="Q37" s="271"/>
      <c r="R37" s="272"/>
      <c r="S37" s="272"/>
      <c r="T37" s="272"/>
      <c r="U37" s="272"/>
      <c r="V37" s="272"/>
      <c r="W37" s="272"/>
      <c r="X37" s="272"/>
      <c r="Y37" s="272"/>
      <c r="Z37" s="273"/>
      <c r="AA37" s="201"/>
      <c r="AB37" s="262"/>
      <c r="AC37" s="263"/>
      <c r="AD37" s="264"/>
      <c r="AE37" s="201"/>
      <c r="AF37" s="206"/>
      <c r="AG37" s="207"/>
      <c r="AH37" s="207"/>
      <c r="AI37" s="207"/>
      <c r="AJ37" s="207"/>
      <c r="AK37" s="207"/>
      <c r="AL37" s="207"/>
      <c r="AM37" s="207"/>
      <c r="AN37" s="207"/>
      <c r="AO37" s="208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186" customFormat="1" ht="12" customHeight="1">
      <c r="A38" s="253"/>
      <c r="B38" s="254"/>
      <c r="C38" s="255"/>
      <c r="D38" s="200"/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4"/>
      <c r="P38" s="201"/>
      <c r="Q38" s="271"/>
      <c r="R38" s="272"/>
      <c r="S38" s="272"/>
      <c r="T38" s="272"/>
      <c r="U38" s="272"/>
      <c r="V38" s="272"/>
      <c r="W38" s="272"/>
      <c r="X38" s="272"/>
      <c r="Y38" s="272"/>
      <c r="Z38" s="273"/>
      <c r="AA38" s="201"/>
      <c r="AB38" s="262"/>
      <c r="AC38" s="263"/>
      <c r="AD38" s="264"/>
      <c r="AE38" s="201"/>
      <c r="AF38" s="206"/>
      <c r="AG38" s="207"/>
      <c r="AH38" s="207"/>
      <c r="AI38" s="207"/>
      <c r="AJ38" s="207"/>
      <c r="AK38" s="207"/>
      <c r="AL38" s="207"/>
      <c r="AM38" s="207"/>
      <c r="AN38" s="207"/>
      <c r="AO38" s="208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186" customFormat="1" ht="12" customHeight="1">
      <c r="A39" s="253"/>
      <c r="B39" s="254"/>
      <c r="C39" s="255"/>
      <c r="D39" s="200"/>
      <c r="E39" s="262"/>
      <c r="F39" s="263"/>
      <c r="G39" s="263"/>
      <c r="H39" s="263"/>
      <c r="I39" s="263"/>
      <c r="J39" s="263"/>
      <c r="K39" s="263"/>
      <c r="L39" s="263"/>
      <c r="M39" s="263"/>
      <c r="N39" s="263"/>
      <c r="O39" s="264"/>
      <c r="P39" s="201"/>
      <c r="Q39" s="271"/>
      <c r="R39" s="272"/>
      <c r="S39" s="272"/>
      <c r="T39" s="272"/>
      <c r="U39" s="272"/>
      <c r="V39" s="272"/>
      <c r="W39" s="272"/>
      <c r="X39" s="272"/>
      <c r="Y39" s="272"/>
      <c r="Z39" s="273"/>
      <c r="AA39" s="201"/>
      <c r="AB39" s="262"/>
      <c r="AC39" s="263"/>
      <c r="AD39" s="264"/>
      <c r="AE39" s="201"/>
      <c r="AF39" s="206"/>
      <c r="AG39" s="207"/>
      <c r="AH39" s="207"/>
      <c r="AI39" s="207"/>
      <c r="AJ39" s="207"/>
      <c r="AK39" s="207"/>
      <c r="AL39" s="207"/>
      <c r="AM39" s="207"/>
      <c r="AN39" s="207"/>
      <c r="AO39" s="208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186" customFormat="1" ht="12" customHeight="1">
      <c r="A40" s="256"/>
      <c r="B40" s="257"/>
      <c r="C40" s="258"/>
      <c r="D40" s="200"/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7"/>
      <c r="P40" s="201"/>
      <c r="Q40" s="274"/>
      <c r="R40" s="275"/>
      <c r="S40" s="275"/>
      <c r="T40" s="275"/>
      <c r="U40" s="275"/>
      <c r="V40" s="275"/>
      <c r="W40" s="275"/>
      <c r="X40" s="275"/>
      <c r="Y40" s="275"/>
      <c r="Z40" s="276"/>
      <c r="AA40" s="201"/>
      <c r="AB40" s="265"/>
      <c r="AC40" s="266"/>
      <c r="AD40" s="267"/>
      <c r="AE40" s="201"/>
      <c r="AF40" s="209"/>
      <c r="AG40" s="210"/>
      <c r="AH40" s="210"/>
      <c r="AI40" s="210"/>
      <c r="AJ40" s="210"/>
      <c r="AK40" s="210"/>
      <c r="AL40" s="210"/>
      <c r="AM40" s="210"/>
      <c r="AN40" s="210"/>
      <c r="AO40" s="21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2:57" ht="12" customHeight="1">
      <c r="B41" s="184"/>
      <c r="C41" s="184"/>
      <c r="D41" s="18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3"/>
      <c r="T41" s="3"/>
      <c r="U41" s="3"/>
      <c r="V41" s="3"/>
      <c r="W41" s="3"/>
      <c r="X41" s="3"/>
      <c r="Y41" s="3"/>
      <c r="Z41" s="3"/>
      <c r="AA41" s="4"/>
      <c r="AB41" s="4"/>
      <c r="AY41" s="2"/>
      <c r="AZ41" s="2"/>
      <c r="BA41" s="2"/>
      <c r="BB41" s="2"/>
      <c r="BC41" s="2"/>
      <c r="BD41" s="2"/>
      <c r="BE41" s="2"/>
    </row>
    <row r="42" spans="2:57" ht="10.5" customHeight="1" thickBot="1"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"/>
      <c r="Q42" s="3"/>
      <c r="R42" s="3"/>
      <c r="S42" s="3"/>
      <c r="T42" s="3"/>
      <c r="U42" s="3"/>
      <c r="V42" s="3"/>
      <c r="W42" s="3"/>
      <c r="X42" s="4"/>
      <c r="Y42" s="4"/>
      <c r="Z42" s="4"/>
      <c r="AA42" s="4"/>
      <c r="AY42" s="2"/>
      <c r="AZ42" s="2"/>
      <c r="BA42" s="2"/>
      <c r="BB42" s="2"/>
      <c r="BC42" s="2"/>
      <c r="BD42" s="2"/>
      <c r="BE42" s="2"/>
    </row>
    <row r="43" spans="18:58" ht="10.5" customHeight="1">
      <c r="R43" s="3"/>
      <c r="S43" s="3"/>
      <c r="T43" s="3"/>
      <c r="U43" s="3"/>
      <c r="V43" s="3"/>
      <c r="W43" s="3"/>
      <c r="X43" s="4"/>
      <c r="Y43" s="4"/>
      <c r="Z43" s="4"/>
      <c r="AA43" s="4"/>
      <c r="AB43" s="345" t="s">
        <v>34</v>
      </c>
      <c r="AC43" s="346"/>
      <c r="AD43" s="328" t="str">
        <f>AB45</f>
        <v>柚山治</v>
      </c>
      <c r="AE43" s="325"/>
      <c r="AF43" s="325"/>
      <c r="AG43" s="326"/>
      <c r="AH43" s="324" t="str">
        <f>AB48</f>
        <v>近藤康太</v>
      </c>
      <c r="AI43" s="325"/>
      <c r="AJ43" s="325"/>
      <c r="AK43" s="326"/>
      <c r="AL43" s="324" t="str">
        <f>AB51</f>
        <v>尾崎謙二</v>
      </c>
      <c r="AM43" s="325"/>
      <c r="AN43" s="325"/>
      <c r="AO43" s="326"/>
      <c r="AP43" s="324" t="str">
        <f>AB54</f>
        <v>赤崎翔太</v>
      </c>
      <c r="AQ43" s="325"/>
      <c r="AR43" s="325"/>
      <c r="AS43" s="327"/>
      <c r="AT43" s="394" t="s">
        <v>1</v>
      </c>
      <c r="AU43" s="395"/>
      <c r="AV43" s="395"/>
      <c r="AW43" s="396"/>
      <c r="AX43" s="26"/>
      <c r="AY43" s="332" t="s">
        <v>3</v>
      </c>
      <c r="AZ43" s="334"/>
      <c r="BA43" s="332" t="s">
        <v>4</v>
      </c>
      <c r="BB43" s="333"/>
      <c r="BC43" s="334"/>
      <c r="BD43" s="335" t="s">
        <v>5</v>
      </c>
      <c r="BE43" s="336"/>
      <c r="BF43" s="337"/>
    </row>
    <row r="44" spans="18:58" ht="10.5" customHeight="1" thickBot="1">
      <c r="R44" s="3"/>
      <c r="S44" s="3"/>
      <c r="T44" s="3"/>
      <c r="U44" s="3"/>
      <c r="V44" s="3"/>
      <c r="W44" s="3"/>
      <c r="X44" s="4"/>
      <c r="Y44" s="4"/>
      <c r="Z44" s="4"/>
      <c r="AA44" s="4"/>
      <c r="AB44" s="347"/>
      <c r="AC44" s="348"/>
      <c r="AD44" s="386" t="str">
        <f>AB46</f>
        <v>長野絢一</v>
      </c>
      <c r="AE44" s="387"/>
      <c r="AF44" s="387"/>
      <c r="AG44" s="388"/>
      <c r="AH44" s="389" t="str">
        <f>AB49</f>
        <v>坂口萌香</v>
      </c>
      <c r="AI44" s="387"/>
      <c r="AJ44" s="387"/>
      <c r="AK44" s="388"/>
      <c r="AL44" s="389" t="str">
        <f>AB52</f>
        <v>上田太生</v>
      </c>
      <c r="AM44" s="387"/>
      <c r="AN44" s="387"/>
      <c r="AO44" s="388"/>
      <c r="AP44" s="389" t="str">
        <f>AB55</f>
        <v>新居良紀</v>
      </c>
      <c r="AQ44" s="387"/>
      <c r="AR44" s="387"/>
      <c r="AS44" s="390"/>
      <c r="AT44" s="391" t="s">
        <v>2</v>
      </c>
      <c r="AU44" s="392"/>
      <c r="AV44" s="392"/>
      <c r="AW44" s="393"/>
      <c r="AX44" s="26"/>
      <c r="AY44" s="24" t="s">
        <v>6</v>
      </c>
      <c r="AZ44" s="20" t="s">
        <v>7</v>
      </c>
      <c r="BA44" s="24" t="s">
        <v>11</v>
      </c>
      <c r="BB44" s="20" t="s">
        <v>8</v>
      </c>
      <c r="BC44" s="21" t="s">
        <v>9</v>
      </c>
      <c r="BD44" s="20" t="s">
        <v>11</v>
      </c>
      <c r="BE44" s="20" t="s">
        <v>8</v>
      </c>
      <c r="BF44" s="21" t="s">
        <v>9</v>
      </c>
    </row>
    <row r="45" spans="18:58" ht="10.5" customHeight="1">
      <c r="R45" s="3"/>
      <c r="S45" s="3"/>
      <c r="T45" s="3"/>
      <c r="U45" s="3"/>
      <c r="V45" s="3"/>
      <c r="W45" s="3"/>
      <c r="X45" s="4"/>
      <c r="Y45" s="4"/>
      <c r="Z45" s="4"/>
      <c r="AA45" s="4"/>
      <c r="AB45" s="224" t="s">
        <v>102</v>
      </c>
      <c r="AC45" s="225" t="s">
        <v>103</v>
      </c>
      <c r="AD45" s="308"/>
      <c r="AE45" s="309"/>
      <c r="AF45" s="309"/>
      <c r="AG45" s="310"/>
      <c r="AH45" s="52">
        <v>7</v>
      </c>
      <c r="AI45" s="53" t="str">
        <f>IF(AH45="","","-")</f>
        <v>-</v>
      </c>
      <c r="AJ45" s="54">
        <v>15</v>
      </c>
      <c r="AK45" s="317" t="str">
        <f>IF(AH45&lt;&gt;"",IF(AH45&gt;AJ45,IF(AH46&gt;AJ46,"○",IF(AH47&gt;AJ47,"○","×")),IF(AH46&gt;AJ46,IF(AH47&gt;AJ47,"○","×"),"×")),"")</f>
        <v>×</v>
      </c>
      <c r="AL45" s="52">
        <v>4</v>
      </c>
      <c r="AM45" s="55" t="str">
        <f aca="true" t="shared" si="0" ref="AM45:AM50">IF(AL45="","","-")</f>
        <v>-</v>
      </c>
      <c r="AN45" s="56">
        <v>15</v>
      </c>
      <c r="AO45" s="317" t="str">
        <f>IF(AL45&lt;&gt;"",IF(AL45&gt;AN45,IF(AL46&gt;AN46,"○",IF(AL47&gt;AN47,"○","×")),IF(AL46&gt;AN46,IF(AL47&gt;AN47,"○","×"),"×")),"")</f>
        <v>×</v>
      </c>
      <c r="AP45" s="57">
        <v>11</v>
      </c>
      <c r="AQ45" s="55" t="str">
        <f aca="true" t="shared" si="1" ref="AQ45:AQ53">IF(AP45="","","-")</f>
        <v>-</v>
      </c>
      <c r="AR45" s="54">
        <v>15</v>
      </c>
      <c r="AS45" s="320" t="str">
        <f>IF(AP45&lt;&gt;"",IF(AP45&gt;AR45,IF(AP46&gt;AR46,"○",IF(AP47&gt;AR47,"○","×")),IF(AP46&gt;AR46,IF(AP47&gt;AR47,"○","×"),"×")),"")</f>
        <v>×</v>
      </c>
      <c r="AT45" s="365" t="s">
        <v>251</v>
      </c>
      <c r="AU45" s="366"/>
      <c r="AV45" s="366"/>
      <c r="AW45" s="367"/>
      <c r="AX45" s="26"/>
      <c r="AY45" s="37"/>
      <c r="AZ45" s="38"/>
      <c r="BA45" s="25"/>
      <c r="BB45" s="23"/>
      <c r="BC45" s="29"/>
      <c r="BD45" s="38"/>
      <c r="BE45" s="38"/>
      <c r="BF45" s="39"/>
    </row>
    <row r="46" spans="2:58" ht="10.5" customHeight="1">
      <c r="B46" s="351" t="s">
        <v>22</v>
      </c>
      <c r="C46" s="351"/>
      <c r="D46" s="351"/>
      <c r="E46" s="351"/>
      <c r="F46" s="351"/>
      <c r="G46" s="351"/>
      <c r="H46" s="352" t="s">
        <v>98</v>
      </c>
      <c r="I46" s="352"/>
      <c r="J46" s="352"/>
      <c r="K46" s="352"/>
      <c r="L46" s="352"/>
      <c r="M46" s="352"/>
      <c r="N46" s="352"/>
      <c r="O46" s="352"/>
      <c r="P46" s="352"/>
      <c r="Q46" s="352"/>
      <c r="R46" s="3"/>
      <c r="S46" s="3"/>
      <c r="T46" s="3"/>
      <c r="U46" s="3"/>
      <c r="V46" s="3"/>
      <c r="W46" s="3"/>
      <c r="X46" s="4"/>
      <c r="Y46" s="4"/>
      <c r="Z46" s="4"/>
      <c r="AA46" s="4"/>
      <c r="AB46" s="224" t="s">
        <v>243</v>
      </c>
      <c r="AC46" s="225" t="s">
        <v>25</v>
      </c>
      <c r="AD46" s="311"/>
      <c r="AE46" s="312"/>
      <c r="AF46" s="312"/>
      <c r="AG46" s="313"/>
      <c r="AH46" s="52">
        <v>17</v>
      </c>
      <c r="AI46" s="53" t="str">
        <f>IF(AH46="","","-")</f>
        <v>-</v>
      </c>
      <c r="AJ46" s="58">
        <v>15</v>
      </c>
      <c r="AK46" s="318"/>
      <c r="AL46" s="52">
        <v>10</v>
      </c>
      <c r="AM46" s="53" t="str">
        <f t="shared" si="0"/>
        <v>-</v>
      </c>
      <c r="AN46" s="54">
        <v>15</v>
      </c>
      <c r="AO46" s="318"/>
      <c r="AP46" s="52">
        <v>3</v>
      </c>
      <c r="AQ46" s="53" t="str">
        <f t="shared" si="1"/>
        <v>-</v>
      </c>
      <c r="AR46" s="54">
        <v>15</v>
      </c>
      <c r="AS46" s="321"/>
      <c r="AT46" s="368"/>
      <c r="AU46" s="369"/>
      <c r="AV46" s="369"/>
      <c r="AW46" s="370"/>
      <c r="AX46" s="26"/>
      <c r="AY46" s="37">
        <f>COUNTIF(AD45:AS47,"○")</f>
        <v>0</v>
      </c>
      <c r="AZ46" s="38">
        <f>COUNTIF(AD45:AS47,"×")</f>
        <v>3</v>
      </c>
      <c r="BA46" s="31">
        <f>(IF((AD45&gt;AF45),1,0))+(IF((AD46&gt;AF46),1,0))+(IF((AD47&gt;AF47),1,0))+(IF((AH45&gt;AJ45),1,0))+(IF((AH46&gt;AJ46),1,0))+(IF((AH47&gt;AJ47),1,0))+(IF((AL45&gt;AN45),1,0))+(IF((AL46&gt;AN46),1,0))+(IF((AL47&gt;AN47),1,0))+(IF((AP45&gt;AR45),1,0))+(IF((AP46&gt;AR46),1,0))+(IF((AP47&gt;AR47),1,0))</f>
        <v>1</v>
      </c>
      <c r="BB46" s="32">
        <f>(IF((AD45&lt;AF45),1,0))+(IF((AD46&lt;AF46),1,0))+(IF((AD47&lt;AF47),1,0))+(IF((AH45&lt;AJ45),1,0))+(IF((AH46&lt;AJ46),1,0))+(IF((AH47&lt;AJ47),1,0))+(IF((AL45&lt;AN45),1,0))+(IF((AL46&lt;AN46),1,0))+(IF((AL47&lt;AN47),1,0))+(IF((AP45&lt;AR45),1,0))+(IF((AP46&lt;AR46),1,0))+(IF((AP47&lt;AR47),1,0))</f>
        <v>6</v>
      </c>
      <c r="BC46" s="33">
        <f>BA46-BB46</f>
        <v>-5</v>
      </c>
      <c r="BD46" s="38">
        <f>SUM(AD45:AD47,AH45:AH47,AL45:AL47,AP45:AP47)</f>
        <v>56</v>
      </c>
      <c r="BE46" s="38">
        <f>SUM(AF45:AF47,AJ45:AJ47,AN45:AN47,AR45:AR47)</f>
        <v>105</v>
      </c>
      <c r="BF46" s="39">
        <f>BD46-BE46</f>
        <v>-49</v>
      </c>
    </row>
    <row r="47" spans="2:58" ht="10.5" customHeight="1">
      <c r="B47" s="351"/>
      <c r="C47" s="351"/>
      <c r="D47" s="351"/>
      <c r="E47" s="351"/>
      <c r="F47" s="351"/>
      <c r="G47" s="351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"/>
      <c r="S47" s="3"/>
      <c r="T47" s="3"/>
      <c r="U47" s="3"/>
      <c r="V47" s="3"/>
      <c r="W47" s="3"/>
      <c r="X47" s="4"/>
      <c r="Y47" s="4"/>
      <c r="Z47" s="4"/>
      <c r="AA47" s="4"/>
      <c r="AB47" s="226"/>
      <c r="AC47" s="227"/>
      <c r="AD47" s="314"/>
      <c r="AE47" s="315"/>
      <c r="AF47" s="315"/>
      <c r="AG47" s="316"/>
      <c r="AH47" s="59">
        <v>4</v>
      </c>
      <c r="AI47" s="53" t="str">
        <f>IF(AH47="","","-")</f>
        <v>-</v>
      </c>
      <c r="AJ47" s="60">
        <v>15</v>
      </c>
      <c r="AK47" s="319"/>
      <c r="AL47" s="59"/>
      <c r="AM47" s="61">
        <f t="shared" si="0"/>
      </c>
      <c r="AN47" s="60"/>
      <c r="AO47" s="318"/>
      <c r="AP47" s="59"/>
      <c r="AQ47" s="61">
        <f t="shared" si="1"/>
      </c>
      <c r="AR47" s="60"/>
      <c r="AS47" s="321"/>
      <c r="AT47" s="34">
        <f>AY46</f>
        <v>0</v>
      </c>
      <c r="AU47" s="35" t="s">
        <v>10</v>
      </c>
      <c r="AV47" s="35">
        <f>AZ46</f>
        <v>3</v>
      </c>
      <c r="AW47" s="36" t="s">
        <v>7</v>
      </c>
      <c r="AX47" s="26"/>
      <c r="AY47" s="37"/>
      <c r="AZ47" s="38"/>
      <c r="BA47" s="37"/>
      <c r="BB47" s="38"/>
      <c r="BC47" s="39"/>
      <c r="BD47" s="38"/>
      <c r="BE47" s="38"/>
      <c r="BF47" s="39"/>
    </row>
    <row r="48" spans="2:58" ht="10.5" customHeight="1">
      <c r="B48" s="351"/>
      <c r="C48" s="351"/>
      <c r="D48" s="351"/>
      <c r="E48" s="351"/>
      <c r="F48" s="351"/>
      <c r="G48" s="351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"/>
      <c r="S48" s="3"/>
      <c r="T48" s="3"/>
      <c r="U48" s="3"/>
      <c r="V48" s="3"/>
      <c r="W48" s="3"/>
      <c r="X48" s="4"/>
      <c r="Y48" s="4"/>
      <c r="Z48" s="4"/>
      <c r="AA48" s="4"/>
      <c r="AB48" s="224" t="s">
        <v>104</v>
      </c>
      <c r="AC48" s="228" t="s">
        <v>105</v>
      </c>
      <c r="AD48" s="62">
        <f>IF(AJ45="","",AJ45)</f>
        <v>15</v>
      </c>
      <c r="AE48" s="53" t="str">
        <f aca="true" t="shared" si="2" ref="AE48:AE56">IF(AD48="","","-")</f>
        <v>-</v>
      </c>
      <c r="AF48" s="18">
        <f>IF(AH45="","",AH45)</f>
        <v>7</v>
      </c>
      <c r="AG48" s="329" t="str">
        <f>IF(AK45="","",IF(AK45="○","×",IF(AK45="×","○")))</f>
        <v>○</v>
      </c>
      <c r="AH48" s="340"/>
      <c r="AI48" s="341"/>
      <c r="AJ48" s="341"/>
      <c r="AK48" s="342"/>
      <c r="AL48" s="52">
        <v>16</v>
      </c>
      <c r="AM48" s="53" t="str">
        <f t="shared" si="0"/>
        <v>-</v>
      </c>
      <c r="AN48" s="54">
        <v>18</v>
      </c>
      <c r="AO48" s="397" t="str">
        <f>IF(AL48&lt;&gt;"",IF(AL48&gt;AN48,IF(AL49&gt;AN49,"○",IF(AL50&gt;AN50,"○","×")),IF(AL49&gt;AN49,IF(AL50&gt;AN50,"○","×"),"×")),"")</f>
        <v>×</v>
      </c>
      <c r="AP48" s="52">
        <v>15</v>
      </c>
      <c r="AQ48" s="53" t="str">
        <f t="shared" si="1"/>
        <v>-</v>
      </c>
      <c r="AR48" s="54">
        <v>5</v>
      </c>
      <c r="AS48" s="322" t="str">
        <f>IF(AP48&lt;&gt;"",IF(AP48&gt;AR48,IF(AP49&gt;AR49,"○",IF(AP50&gt;AR50,"○","×")),IF(AP49&gt;AR49,IF(AP50&gt;AR50,"○","×"),"×")),"")</f>
        <v>×</v>
      </c>
      <c r="AT48" s="398" t="s">
        <v>259</v>
      </c>
      <c r="AU48" s="399"/>
      <c r="AV48" s="399"/>
      <c r="AW48" s="400"/>
      <c r="AX48" s="26"/>
      <c r="AY48" s="25"/>
      <c r="AZ48" s="23"/>
      <c r="BA48" s="25"/>
      <c r="BB48" s="23"/>
      <c r="BC48" s="29"/>
      <c r="BD48" s="23"/>
      <c r="BE48" s="23"/>
      <c r="BF48" s="29"/>
    </row>
    <row r="49" spans="2:58" ht="10.5" customHeight="1"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"/>
      <c r="Q49" s="3"/>
      <c r="R49" s="3"/>
      <c r="S49" s="3"/>
      <c r="T49" s="3"/>
      <c r="U49" s="3"/>
      <c r="V49" s="3"/>
      <c r="W49" s="3"/>
      <c r="X49" s="4"/>
      <c r="Y49" s="4"/>
      <c r="Z49" s="4"/>
      <c r="AA49" s="4"/>
      <c r="AB49" s="224" t="s">
        <v>106</v>
      </c>
      <c r="AC49" s="225" t="s">
        <v>105</v>
      </c>
      <c r="AD49" s="62">
        <f>IF(AJ46="","",AJ46)</f>
        <v>15</v>
      </c>
      <c r="AE49" s="53" t="str">
        <f t="shared" si="2"/>
        <v>-</v>
      </c>
      <c r="AF49" s="18">
        <f>IF(AH46="","",AH46)</f>
        <v>17</v>
      </c>
      <c r="AG49" s="330" t="str">
        <f>IF(AI46="","",AI46)</f>
        <v>-</v>
      </c>
      <c r="AH49" s="343"/>
      <c r="AI49" s="312"/>
      <c r="AJ49" s="312"/>
      <c r="AK49" s="313"/>
      <c r="AL49" s="52">
        <v>14</v>
      </c>
      <c r="AM49" s="53" t="str">
        <f t="shared" si="0"/>
        <v>-</v>
      </c>
      <c r="AN49" s="54">
        <v>16</v>
      </c>
      <c r="AO49" s="318"/>
      <c r="AP49" s="52">
        <v>6</v>
      </c>
      <c r="AQ49" s="53" t="str">
        <f t="shared" si="1"/>
        <v>-</v>
      </c>
      <c r="AR49" s="54">
        <v>15</v>
      </c>
      <c r="AS49" s="321"/>
      <c r="AT49" s="368"/>
      <c r="AU49" s="369"/>
      <c r="AV49" s="369"/>
      <c r="AW49" s="370"/>
      <c r="AX49" s="26"/>
      <c r="AY49" s="37">
        <f>COUNTIF(AD48:AS50,"○")</f>
        <v>1</v>
      </c>
      <c r="AZ49" s="38">
        <f>COUNTIF(AD48:AS50,"×")</f>
        <v>2</v>
      </c>
      <c r="BA49" s="31">
        <f>(IF((AD48&gt;AF48),1,0))+(IF((AD49&gt;AF49),1,0))+(IF((AD50&gt;AF50),1,0))+(IF((AH48&gt;AJ48),1,0))+(IF((AH49&gt;AJ49),1,0))+(IF((AH50&gt;AJ50),1,0))+(IF((AL48&gt;AN48),1,0))+(IF((AL49&gt;AN49),1,0))+(IF((AL50&gt;AN50),1,0))+(IF((AP48&gt;AR48),1,0))+(IF((AP49&gt;AR49),1,0))+(IF((AP50&gt;AR50),1,0))</f>
        <v>3</v>
      </c>
      <c r="BB49" s="32">
        <f>(IF((AD48&lt;AF48),1,0))+(IF((AD49&lt;AF49),1,0))+(IF((AD50&lt;AF50),1,0))+(IF((AH48&lt;AJ48),1,0))+(IF((AH49&lt;AJ49),1,0))+(IF((AH50&lt;AJ50),1,0))+(IF((AL48&lt;AN48),1,0))+(IF((AL49&lt;AN49),1,0))+(IF((AL50&lt;AN50),1,0))+(IF((AP48&lt;AR48),1,0))+(IF((AP49&lt;AR49),1,0))+(IF((AP50&lt;AR50),1,0))</f>
        <v>5</v>
      </c>
      <c r="BC49" s="33">
        <f>BA49-BB49</f>
        <v>-2</v>
      </c>
      <c r="BD49" s="38">
        <f>SUM(AD48:AD50,AH48:AH50,AL48:AL50,AP48:AP50)</f>
        <v>98</v>
      </c>
      <c r="BE49" s="38">
        <f>SUM(AF48:AF50,AJ48:AJ50,AN48:AN50,AR48:AR50)</f>
        <v>97</v>
      </c>
      <c r="BF49" s="39">
        <f>BD49-BE49</f>
        <v>1</v>
      </c>
    </row>
    <row r="50" spans="2:58" ht="10.5" customHeight="1">
      <c r="B50" s="16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"/>
      <c r="Q50" s="3"/>
      <c r="R50" s="3"/>
      <c r="S50" s="3"/>
      <c r="T50" s="3"/>
      <c r="U50" s="3"/>
      <c r="V50" s="3"/>
      <c r="W50" s="3"/>
      <c r="X50" s="4"/>
      <c r="Y50" s="4"/>
      <c r="Z50" s="4"/>
      <c r="AA50" s="4"/>
      <c r="AB50" s="226"/>
      <c r="AC50" s="229"/>
      <c r="AD50" s="63">
        <f>IF(AJ47="","",AJ47)</f>
        <v>15</v>
      </c>
      <c r="AE50" s="53" t="str">
        <f t="shared" si="2"/>
        <v>-</v>
      </c>
      <c r="AF50" s="64">
        <f>IF(AH47="","",AH47)</f>
        <v>4</v>
      </c>
      <c r="AG50" s="331" t="str">
        <f>IF(AI47="","",AI47)</f>
        <v>-</v>
      </c>
      <c r="AH50" s="344"/>
      <c r="AI50" s="315"/>
      <c r="AJ50" s="315"/>
      <c r="AK50" s="316"/>
      <c r="AL50" s="59"/>
      <c r="AM50" s="53">
        <f t="shared" si="0"/>
      </c>
      <c r="AN50" s="60"/>
      <c r="AO50" s="319"/>
      <c r="AP50" s="59">
        <v>2</v>
      </c>
      <c r="AQ50" s="61" t="str">
        <f t="shared" si="1"/>
        <v>-</v>
      </c>
      <c r="AR50" s="60">
        <v>15</v>
      </c>
      <c r="AS50" s="323"/>
      <c r="AT50" s="34">
        <f>AY49</f>
        <v>1</v>
      </c>
      <c r="AU50" s="35" t="s">
        <v>10</v>
      </c>
      <c r="AV50" s="35">
        <f>AZ49</f>
        <v>2</v>
      </c>
      <c r="AW50" s="36" t="s">
        <v>7</v>
      </c>
      <c r="AX50" s="26"/>
      <c r="AY50" s="45"/>
      <c r="AZ50" s="46"/>
      <c r="BA50" s="45"/>
      <c r="BB50" s="46"/>
      <c r="BC50" s="47"/>
      <c r="BD50" s="46"/>
      <c r="BE50" s="46"/>
      <c r="BF50" s="47"/>
    </row>
    <row r="51" spans="2:58" ht="10.5" customHeight="1">
      <c r="B51" s="354" t="str">
        <f>AB54</f>
        <v>赤崎翔太</v>
      </c>
      <c r="C51" s="349" t="str">
        <f>AC54</f>
        <v>ｶﾐｸﾗﾌﾞ</v>
      </c>
      <c r="D51" s="356" t="s">
        <v>16</v>
      </c>
      <c r="E51" s="357"/>
      <c r="F51" s="357"/>
      <c r="G51" s="358"/>
      <c r="H51" s="12"/>
      <c r="I51" s="9"/>
      <c r="J51" s="9"/>
      <c r="K51" s="9"/>
      <c r="L51" s="9"/>
      <c r="M51" s="9"/>
      <c r="N51" s="9"/>
      <c r="O51" s="9"/>
      <c r="P51" s="13"/>
      <c r="Q51" s="13"/>
      <c r="R51" s="13"/>
      <c r="S51" s="13"/>
      <c r="T51" s="13"/>
      <c r="Y51" s="2"/>
      <c r="Z51" s="4"/>
      <c r="AA51" s="4"/>
      <c r="AB51" s="230" t="s">
        <v>30</v>
      </c>
      <c r="AC51" s="225" t="s">
        <v>109</v>
      </c>
      <c r="AD51" s="62">
        <f>IF(AN45="","",AN45)</f>
        <v>15</v>
      </c>
      <c r="AE51" s="65" t="str">
        <f t="shared" si="2"/>
        <v>-</v>
      </c>
      <c r="AF51" s="18">
        <f>IF(AL45="","",AL45)</f>
        <v>4</v>
      </c>
      <c r="AG51" s="329" t="str">
        <f>IF(AO45="","",IF(AO45="○","×",IF(AO45="×","○")))</f>
        <v>○</v>
      </c>
      <c r="AH51" s="66">
        <f>IF(AN48="","",AN48)</f>
        <v>18</v>
      </c>
      <c r="AI51" s="53" t="str">
        <f aca="true" t="shared" si="3" ref="AI51:AI56">IF(AH51="","","-")</f>
        <v>-</v>
      </c>
      <c r="AJ51" s="18">
        <f>IF(AL48="","",AL48)</f>
        <v>16</v>
      </c>
      <c r="AK51" s="329" t="str">
        <f>IF(AO48="","",IF(AO48="○","×",IF(AO48="×","○")))</f>
        <v>○</v>
      </c>
      <c r="AL51" s="340"/>
      <c r="AM51" s="341"/>
      <c r="AN51" s="341"/>
      <c r="AO51" s="342"/>
      <c r="AP51" s="52">
        <v>13</v>
      </c>
      <c r="AQ51" s="53" t="str">
        <f t="shared" si="1"/>
        <v>-</v>
      </c>
      <c r="AR51" s="54">
        <v>15</v>
      </c>
      <c r="AS51" s="321" t="str">
        <f>IF(AP51&lt;&gt;"",IF(AP51&gt;AR51,IF(AP52&gt;AR52,"○",IF(AP53&gt;AR53,"○","×")),IF(AP52&gt;AR52,IF(AP53&gt;AR53,"○","×"),"×")),"")</f>
        <v>×</v>
      </c>
      <c r="AT51" s="398" t="s">
        <v>252</v>
      </c>
      <c r="AU51" s="399"/>
      <c r="AV51" s="399"/>
      <c r="AW51" s="400"/>
      <c r="AX51" s="26"/>
      <c r="AY51" s="37"/>
      <c r="AZ51" s="38"/>
      <c r="BA51" s="37"/>
      <c r="BB51" s="38"/>
      <c r="BC51" s="39"/>
      <c r="BD51" s="38"/>
      <c r="BE51" s="38"/>
      <c r="BF51" s="39"/>
    </row>
    <row r="52" spans="2:58" ht="10.5" customHeight="1" thickBot="1">
      <c r="B52" s="355"/>
      <c r="C52" s="350"/>
      <c r="D52" s="359"/>
      <c r="E52" s="360"/>
      <c r="F52" s="360"/>
      <c r="G52" s="361"/>
      <c r="H52" s="12"/>
      <c r="I52" s="9"/>
      <c r="J52" s="9"/>
      <c r="K52" s="9"/>
      <c r="L52" s="9"/>
      <c r="M52" s="9"/>
      <c r="N52" s="9"/>
      <c r="O52" s="9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4"/>
      <c r="AA52" s="4"/>
      <c r="AB52" s="230" t="s">
        <v>107</v>
      </c>
      <c r="AC52" s="225" t="s">
        <v>108</v>
      </c>
      <c r="AD52" s="62">
        <f>IF(AN46="","",AN46)</f>
        <v>15</v>
      </c>
      <c r="AE52" s="53" t="str">
        <f t="shared" si="2"/>
        <v>-</v>
      </c>
      <c r="AF52" s="18">
        <f>IF(AL46="","",AL46)</f>
        <v>10</v>
      </c>
      <c r="AG52" s="330">
        <f>IF(AI49="","",AI49)</f>
      </c>
      <c r="AH52" s="66">
        <f>IF(AN49="","",AN49)</f>
        <v>16</v>
      </c>
      <c r="AI52" s="53" t="str">
        <f t="shared" si="3"/>
        <v>-</v>
      </c>
      <c r="AJ52" s="18">
        <f>IF(AL49="","",AL49)</f>
        <v>14</v>
      </c>
      <c r="AK52" s="330" t="str">
        <f>IF(AM49="","",AM49)</f>
        <v>-</v>
      </c>
      <c r="AL52" s="343"/>
      <c r="AM52" s="312"/>
      <c r="AN52" s="312"/>
      <c r="AO52" s="313"/>
      <c r="AP52" s="52">
        <v>12</v>
      </c>
      <c r="AQ52" s="53" t="str">
        <f t="shared" si="1"/>
        <v>-</v>
      </c>
      <c r="AR52" s="54">
        <v>15</v>
      </c>
      <c r="AS52" s="321"/>
      <c r="AT52" s="368"/>
      <c r="AU52" s="369"/>
      <c r="AV52" s="369"/>
      <c r="AW52" s="370"/>
      <c r="AX52" s="26"/>
      <c r="AY52" s="37">
        <f>COUNTIF(AD51:AS53,"○")</f>
        <v>2</v>
      </c>
      <c r="AZ52" s="38">
        <f>COUNTIF(AD51:AS53,"×")</f>
        <v>1</v>
      </c>
      <c r="BA52" s="31">
        <f>(IF((AD51&gt;AF51),1,0))+(IF((AD52&gt;AF52),1,0))+(IF((AD53&gt;AF53),1,0))+(IF((AH51&gt;AJ51),1,0))+(IF((AH52&gt;AJ52),1,0))+(IF((AH53&gt;AJ53),1,0))+(IF((AL51&gt;AN51),1,0))+(IF((AL52&gt;AN52),1,0))+(IF((AL53&gt;AN53),1,0))+(IF((AP51&gt;AR51),1,0))+(IF((AP52&gt;AR52),1,0))+(IF((AP53&gt;AR53),1,0))</f>
        <v>4</v>
      </c>
      <c r="BB52" s="32">
        <f>(IF((AD51&lt;AF51),1,0))+(IF((AD52&lt;AF52),1,0))+(IF((AD53&lt;AF53),1,0))+(IF((AH51&lt;AJ51),1,0))+(IF((AH52&lt;AJ52),1,0))+(IF((AH53&lt;AJ53),1,0))+(IF((AL51&lt;AN51),1,0))+(IF((AL52&lt;AN52),1,0))+(IF((AL53&lt;AN53),1,0))+(IF((AP51&lt;AR51),1,0))+(IF((AP52&lt;AR52),1,0))+(IF((AP53&lt;AR53),1,0))</f>
        <v>2</v>
      </c>
      <c r="BC52" s="33">
        <f>BA52-BB52</f>
        <v>2</v>
      </c>
      <c r="BD52" s="38">
        <f>SUM(AD51:AD53,AH51:AH53,AL51:AL53,AP51:AP53)</f>
        <v>89</v>
      </c>
      <c r="BE52" s="38">
        <f>SUM(AF51:AF53,AJ51:AJ53,AN51:AN53,AR51:AR53)</f>
        <v>74</v>
      </c>
      <c r="BF52" s="39">
        <f>BD52-BE52</f>
        <v>15</v>
      </c>
    </row>
    <row r="53" spans="2:58" ht="10.5" customHeight="1" thickTop="1">
      <c r="B53" s="354" t="str">
        <f>AB55</f>
        <v>新居良紀</v>
      </c>
      <c r="C53" s="349" t="str">
        <f>AC55</f>
        <v>ｶﾐｸﾗﾌﾞ</v>
      </c>
      <c r="D53" s="359"/>
      <c r="E53" s="360"/>
      <c r="F53" s="360"/>
      <c r="G53" s="361"/>
      <c r="H53" s="133"/>
      <c r="I53" s="133"/>
      <c r="J53" s="134"/>
      <c r="K53" s="9"/>
      <c r="L53" s="9"/>
      <c r="M53" s="9"/>
      <c r="N53" s="9"/>
      <c r="O53" s="9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4"/>
      <c r="AA53" s="4"/>
      <c r="AB53" s="226"/>
      <c r="AC53" s="227"/>
      <c r="AD53" s="63">
        <f>IF(AN47="","",AN47)</f>
      </c>
      <c r="AE53" s="61">
        <f t="shared" si="2"/>
      </c>
      <c r="AF53" s="64">
        <f>IF(AL47="","",AL47)</f>
      </c>
      <c r="AG53" s="331">
        <f>IF(AI50="","",AI50)</f>
      </c>
      <c r="AH53" s="67">
        <f>IF(AN50="","",AN50)</f>
      </c>
      <c r="AI53" s="53">
        <f t="shared" si="3"/>
      </c>
      <c r="AJ53" s="64">
        <f>IF(AL50="","",AL50)</f>
      </c>
      <c r="AK53" s="331">
        <f>IF(AM50="","",AM50)</f>
      </c>
      <c r="AL53" s="344"/>
      <c r="AM53" s="315"/>
      <c r="AN53" s="315"/>
      <c r="AO53" s="316"/>
      <c r="AP53" s="59"/>
      <c r="AQ53" s="53">
        <f t="shared" si="1"/>
      </c>
      <c r="AR53" s="60"/>
      <c r="AS53" s="323"/>
      <c r="AT53" s="34">
        <f>AY52</f>
        <v>2</v>
      </c>
      <c r="AU53" s="35" t="s">
        <v>10</v>
      </c>
      <c r="AV53" s="35">
        <f>AZ52</f>
        <v>1</v>
      </c>
      <c r="AW53" s="36" t="s">
        <v>7</v>
      </c>
      <c r="AX53" s="26"/>
      <c r="AY53" s="37"/>
      <c r="AZ53" s="38"/>
      <c r="BA53" s="37"/>
      <c r="BB53" s="38"/>
      <c r="BC53" s="39"/>
      <c r="BD53" s="38"/>
      <c r="BE53" s="38"/>
      <c r="BF53" s="39"/>
    </row>
    <row r="54" spans="2:58" ht="10.5" customHeight="1">
      <c r="B54" s="355"/>
      <c r="C54" s="350"/>
      <c r="D54" s="362"/>
      <c r="E54" s="363"/>
      <c r="F54" s="363"/>
      <c r="G54" s="364"/>
      <c r="H54" s="9"/>
      <c r="I54" s="9"/>
      <c r="J54" s="135"/>
      <c r="K54" s="9"/>
      <c r="L54" s="9"/>
      <c r="M54" s="9"/>
      <c r="N54" s="9"/>
      <c r="O54" s="9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4"/>
      <c r="AA54" s="4"/>
      <c r="AB54" s="230" t="s">
        <v>85</v>
      </c>
      <c r="AC54" s="231" t="s">
        <v>110</v>
      </c>
      <c r="AD54" s="62">
        <f>IF(AR45="","",AR45)</f>
        <v>15</v>
      </c>
      <c r="AE54" s="53" t="str">
        <f t="shared" si="2"/>
        <v>-</v>
      </c>
      <c r="AF54" s="18">
        <f>IF(AP45="","",AP45)</f>
        <v>11</v>
      </c>
      <c r="AG54" s="329" t="str">
        <f>IF(AS45="","",IF(AS45="○","×",IF(AS45="×","○")))</f>
        <v>○</v>
      </c>
      <c r="AH54" s="66">
        <f>IF(AR48="","",AR48)</f>
        <v>5</v>
      </c>
      <c r="AI54" s="65" t="str">
        <f t="shared" si="3"/>
        <v>-</v>
      </c>
      <c r="AJ54" s="18">
        <f>IF(AP48="","",AP48)</f>
        <v>15</v>
      </c>
      <c r="AK54" s="329" t="str">
        <f>IF(AS48="","",IF(AS48="○","×",IF(AS48="×","○")))</f>
        <v>○</v>
      </c>
      <c r="AL54" s="68">
        <f>IF(AR51="","",AR51)</f>
        <v>15</v>
      </c>
      <c r="AM54" s="53" t="str">
        <f>IF(AL54="","","-")</f>
        <v>-</v>
      </c>
      <c r="AN54" s="22">
        <f>IF(AP51="","",AP51)</f>
        <v>13</v>
      </c>
      <c r="AO54" s="329" t="str">
        <f>IF(AS51="","",IF(AS51="○","×",IF(AS51="×","○")))</f>
        <v>○</v>
      </c>
      <c r="AP54" s="340"/>
      <c r="AQ54" s="341"/>
      <c r="AR54" s="341"/>
      <c r="AS54" s="401"/>
      <c r="AT54" s="398" t="s">
        <v>250</v>
      </c>
      <c r="AU54" s="399"/>
      <c r="AV54" s="399"/>
      <c r="AW54" s="400"/>
      <c r="AX54" s="26"/>
      <c r="AY54" s="25"/>
      <c r="AZ54" s="23"/>
      <c r="BA54" s="25"/>
      <c r="BB54" s="23"/>
      <c r="BC54" s="29"/>
      <c r="BD54" s="23"/>
      <c r="BE54" s="23"/>
      <c r="BF54" s="29"/>
    </row>
    <row r="55" spans="2:58" ht="10.5" customHeight="1" thickBot="1">
      <c r="B55" s="95"/>
      <c r="C55" s="149"/>
      <c r="D55" s="1"/>
      <c r="E55" s="1"/>
      <c r="F55" s="1"/>
      <c r="G55" s="1"/>
      <c r="H55" s="130">
        <v>15</v>
      </c>
      <c r="I55" s="130">
        <v>21</v>
      </c>
      <c r="J55" s="137">
        <v>21</v>
      </c>
      <c r="K55" s="9"/>
      <c r="L55" s="9"/>
      <c r="M55" s="9"/>
      <c r="N55" s="9"/>
      <c r="O55" s="9"/>
      <c r="P55" s="9"/>
      <c r="Q55" s="10"/>
      <c r="R55" s="5"/>
      <c r="S55" s="6"/>
      <c r="T55" s="6"/>
      <c r="U55" s="6"/>
      <c r="V55" s="6"/>
      <c r="W55" s="7"/>
      <c r="X55" s="7"/>
      <c r="Y55" s="7"/>
      <c r="Z55" s="4"/>
      <c r="AA55" s="4"/>
      <c r="AB55" s="230" t="s">
        <v>93</v>
      </c>
      <c r="AC55" s="225" t="s">
        <v>111</v>
      </c>
      <c r="AD55" s="62">
        <f>IF(AR46="","",AR46)</f>
        <v>15</v>
      </c>
      <c r="AE55" s="53" t="str">
        <f t="shared" si="2"/>
        <v>-</v>
      </c>
      <c r="AF55" s="18">
        <f>IF(AP46="","",AP46)</f>
        <v>3</v>
      </c>
      <c r="AG55" s="330" t="str">
        <f>IF(AI52="","",AI52)</f>
        <v>-</v>
      </c>
      <c r="AH55" s="66">
        <f>IF(AR49="","",AR49)</f>
        <v>15</v>
      </c>
      <c r="AI55" s="53" t="str">
        <f t="shared" si="3"/>
        <v>-</v>
      </c>
      <c r="AJ55" s="18">
        <f>IF(AP49="","",AP49)</f>
        <v>6</v>
      </c>
      <c r="AK55" s="330">
        <f>IF(AM52="","",AM52)</f>
      </c>
      <c r="AL55" s="66">
        <f>IF(AR52="","",AR52)</f>
        <v>15</v>
      </c>
      <c r="AM55" s="53" t="str">
        <f>IF(AL55="","","-")</f>
        <v>-</v>
      </c>
      <c r="AN55" s="18">
        <f>IF(AP52="","",AP52)</f>
        <v>12</v>
      </c>
      <c r="AO55" s="330" t="str">
        <f>IF(AQ52="","",AQ52)</f>
        <v>-</v>
      </c>
      <c r="AP55" s="343"/>
      <c r="AQ55" s="312"/>
      <c r="AR55" s="312"/>
      <c r="AS55" s="402"/>
      <c r="AT55" s="368"/>
      <c r="AU55" s="369"/>
      <c r="AV55" s="369"/>
      <c r="AW55" s="370"/>
      <c r="AX55" s="26"/>
      <c r="AY55" s="37">
        <f>COUNTIF(AD54:AS56,"○")</f>
        <v>3</v>
      </c>
      <c r="AZ55" s="38">
        <f>COUNTIF(AD54:AS56,"×")</f>
        <v>0</v>
      </c>
      <c r="BA55" s="31">
        <f>(IF((AD54&gt;AF54),1,0))+(IF((AD55&gt;AF55),1,0))+(IF((AD56&gt;AF56),1,0))+(IF((AH54&gt;AJ54),1,0))+(IF((AH55&gt;AJ55),1,0))+(IF((AH56&gt;AJ56),1,0))+(IF((AL54&gt;AN54),1,0))+(IF((AL55&gt;AN55),1,0))+(IF((AL56&gt;AN56),1,0))+(IF((AP54&gt;AR54),1,0))+(IF((AP55&gt;AR55),1,0))+(IF((AP56&gt;AR56),1,0))</f>
        <v>6</v>
      </c>
      <c r="BB55" s="32">
        <f>(IF((AD54&lt;AF54),1,0))+(IF((AD55&lt;AF55),1,0))+(IF((AD56&lt;AF56),1,0))+(IF((AH54&lt;AJ54),1,0))+(IF((AH55&lt;AJ55),1,0))+(IF((AH56&lt;AJ56),1,0))+(IF((AL54&lt;AN54),1,0))+(IF((AL55&lt;AN55),1,0))+(IF((AL56&lt;AN56),1,0))+(IF((AP54&lt;AR54),1,0))+(IF((AP55&lt;AR55),1,0))+(IF((AP56&lt;AR56),1,0))</f>
        <v>1</v>
      </c>
      <c r="BC55" s="33">
        <f>BA55-BB55</f>
        <v>5</v>
      </c>
      <c r="BD55" s="38">
        <f>SUM(AD54:AD56,AH54:AH56,AL54:AL56,AP54:AP56)</f>
        <v>95</v>
      </c>
      <c r="BE55" s="38">
        <f>SUM(AF54:AF56,AJ54:AJ56,AN54:AN56,AR54:AR56)</f>
        <v>62</v>
      </c>
      <c r="BF55" s="39">
        <f>BD55-BE55</f>
        <v>33</v>
      </c>
    </row>
    <row r="56" spans="2:58" ht="10.5" customHeight="1" thickBot="1" thickTop="1">
      <c r="B56" s="354" t="str">
        <f>AB66</f>
        <v>加地龍太</v>
      </c>
      <c r="C56" s="349" t="str">
        <f>AC66</f>
        <v>酒商ながはら</v>
      </c>
      <c r="D56" s="356" t="s">
        <v>0</v>
      </c>
      <c r="E56" s="357"/>
      <c r="F56" s="357"/>
      <c r="G56" s="358"/>
      <c r="H56" s="130">
        <v>21</v>
      </c>
      <c r="I56" s="130">
        <v>18</v>
      </c>
      <c r="J56" s="131">
        <v>14</v>
      </c>
      <c r="K56" s="173"/>
      <c r="L56" s="170"/>
      <c r="M56" s="9"/>
      <c r="N56" s="9"/>
      <c r="O56" s="9"/>
      <c r="Y56" s="2"/>
      <c r="Z56" s="4"/>
      <c r="AA56" s="4"/>
      <c r="AB56" s="232"/>
      <c r="AC56" s="233"/>
      <c r="AD56" s="69">
        <f>IF(AR47="","",AR47)</f>
      </c>
      <c r="AE56" s="70">
        <f t="shared" si="2"/>
      </c>
      <c r="AF56" s="19">
        <f>IF(AP47="","",AP47)</f>
      </c>
      <c r="AG56" s="384">
        <f>IF(AI53="","",AI53)</f>
      </c>
      <c r="AH56" s="71">
        <f>IF(AR50="","",AR50)</f>
        <v>15</v>
      </c>
      <c r="AI56" s="70" t="str">
        <f t="shared" si="3"/>
        <v>-</v>
      </c>
      <c r="AJ56" s="19">
        <f>IF(AP50="","",AP50)</f>
        <v>2</v>
      </c>
      <c r="AK56" s="384">
        <f>IF(AM53="","",AM53)</f>
      </c>
      <c r="AL56" s="71">
        <f>IF(AR53="","",AR53)</f>
      </c>
      <c r="AM56" s="70">
        <f>IF(AL56="","","-")</f>
      </c>
      <c r="AN56" s="19">
        <f>IF(AP53="","",AP53)</f>
      </c>
      <c r="AO56" s="384">
        <f>IF(AQ53="","",AQ53)</f>
      </c>
      <c r="AP56" s="381"/>
      <c r="AQ56" s="382"/>
      <c r="AR56" s="382"/>
      <c r="AS56" s="403"/>
      <c r="AT56" s="49">
        <f>AY55</f>
        <v>3</v>
      </c>
      <c r="AU56" s="50" t="s">
        <v>10</v>
      </c>
      <c r="AV56" s="50">
        <f>AZ55</f>
        <v>0</v>
      </c>
      <c r="AW56" s="51" t="s">
        <v>7</v>
      </c>
      <c r="AX56" s="26"/>
      <c r="AY56" s="45"/>
      <c r="AZ56" s="46"/>
      <c r="BA56" s="45"/>
      <c r="BB56" s="46"/>
      <c r="BC56" s="47"/>
      <c r="BD56" s="46"/>
      <c r="BE56" s="46"/>
      <c r="BF56" s="47"/>
    </row>
    <row r="57" spans="2:57" ht="10.5" customHeight="1" thickBot="1">
      <c r="B57" s="355"/>
      <c r="C57" s="350"/>
      <c r="D57" s="359"/>
      <c r="E57" s="360"/>
      <c r="F57" s="360"/>
      <c r="G57" s="361"/>
      <c r="H57" s="11"/>
      <c r="I57" s="11"/>
      <c r="J57" s="129"/>
      <c r="K57" s="9"/>
      <c r="L57" s="171"/>
      <c r="M57" s="9"/>
      <c r="N57" s="9"/>
      <c r="O57" s="9"/>
      <c r="P57" s="307" t="s">
        <v>20</v>
      </c>
      <c r="Q57" s="307"/>
      <c r="R57" s="307"/>
      <c r="S57" s="307"/>
      <c r="T57" s="307"/>
      <c r="U57" s="307"/>
      <c r="V57" s="307"/>
      <c r="W57" s="307"/>
      <c r="X57" s="307"/>
      <c r="Y57" s="307"/>
      <c r="Z57" s="4"/>
      <c r="AA57" s="4"/>
      <c r="AY57" s="2"/>
      <c r="AZ57" s="2"/>
      <c r="BA57" s="2"/>
      <c r="BB57" s="2"/>
      <c r="BC57" s="2"/>
      <c r="BD57" s="2"/>
      <c r="BE57" s="2"/>
    </row>
    <row r="58" spans="2:58" ht="10.5" customHeight="1">
      <c r="B58" s="354" t="str">
        <f>AB67</f>
        <v>松本健吾</v>
      </c>
      <c r="C58" s="349" t="str">
        <f>AC67</f>
        <v>酒商ながはら</v>
      </c>
      <c r="D58" s="359"/>
      <c r="E58" s="360"/>
      <c r="F58" s="360"/>
      <c r="G58" s="361"/>
      <c r="H58" s="9"/>
      <c r="I58" s="9"/>
      <c r="J58" s="9"/>
      <c r="K58" s="9"/>
      <c r="L58" s="171"/>
      <c r="M58" s="9"/>
      <c r="N58" s="9"/>
      <c r="O58" s="9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4"/>
      <c r="AA58" s="4"/>
      <c r="AB58" s="345" t="s">
        <v>35</v>
      </c>
      <c r="AC58" s="346"/>
      <c r="AD58" s="328" t="str">
        <f>AB60</f>
        <v>田邊晃士</v>
      </c>
      <c r="AE58" s="325"/>
      <c r="AF58" s="325"/>
      <c r="AG58" s="326"/>
      <c r="AH58" s="324" t="str">
        <f>AB63</f>
        <v>阿部一輝</v>
      </c>
      <c r="AI58" s="325"/>
      <c r="AJ58" s="325"/>
      <c r="AK58" s="326"/>
      <c r="AL58" s="324" t="str">
        <f>AB66</f>
        <v>加地龍太</v>
      </c>
      <c r="AM58" s="325"/>
      <c r="AN58" s="325"/>
      <c r="AO58" s="326"/>
      <c r="AP58" s="324" t="str">
        <f>AB69</f>
        <v>苅田孝之</v>
      </c>
      <c r="AQ58" s="325"/>
      <c r="AR58" s="325"/>
      <c r="AS58" s="327"/>
      <c r="AT58" s="394" t="s">
        <v>1</v>
      </c>
      <c r="AU58" s="395"/>
      <c r="AV58" s="395"/>
      <c r="AW58" s="396"/>
      <c r="AX58" s="26"/>
      <c r="AY58" s="332" t="s">
        <v>3</v>
      </c>
      <c r="AZ58" s="334"/>
      <c r="BA58" s="332" t="s">
        <v>4</v>
      </c>
      <c r="BB58" s="333"/>
      <c r="BC58" s="334"/>
      <c r="BD58" s="335" t="s">
        <v>5</v>
      </c>
      <c r="BE58" s="336"/>
      <c r="BF58" s="337"/>
    </row>
    <row r="59" spans="2:58" ht="10.5" customHeight="1" thickBot="1">
      <c r="B59" s="355"/>
      <c r="C59" s="350"/>
      <c r="D59" s="362"/>
      <c r="E59" s="363"/>
      <c r="F59" s="363"/>
      <c r="G59" s="364"/>
      <c r="H59" s="9"/>
      <c r="I59" s="9"/>
      <c r="J59" s="9"/>
      <c r="K59" s="9"/>
      <c r="L59" s="171"/>
      <c r="M59" s="9"/>
      <c r="N59" s="9"/>
      <c r="O59" s="9"/>
      <c r="P59" s="294" t="str">
        <f>AB54</f>
        <v>赤崎翔太</v>
      </c>
      <c r="Q59" s="295"/>
      <c r="R59" s="295"/>
      <c r="S59" s="295"/>
      <c r="T59" s="295"/>
      <c r="U59" s="298" t="str">
        <f>AC54</f>
        <v>ｶﾐｸﾗﾌﾞ</v>
      </c>
      <c r="V59" s="298"/>
      <c r="W59" s="298"/>
      <c r="X59" s="298"/>
      <c r="Y59" s="299"/>
      <c r="Z59" s="4"/>
      <c r="AA59" s="4"/>
      <c r="AB59" s="347"/>
      <c r="AC59" s="348"/>
      <c r="AD59" s="386" t="str">
        <f>AB61</f>
        <v>森井廉</v>
      </c>
      <c r="AE59" s="387"/>
      <c r="AF59" s="387"/>
      <c r="AG59" s="388"/>
      <c r="AH59" s="389" t="str">
        <f>AB64</f>
        <v>森勇気</v>
      </c>
      <c r="AI59" s="387"/>
      <c r="AJ59" s="387"/>
      <c r="AK59" s="388"/>
      <c r="AL59" s="389" t="str">
        <f>AB67</f>
        <v>松本健吾</v>
      </c>
      <c r="AM59" s="387"/>
      <c r="AN59" s="387"/>
      <c r="AO59" s="388"/>
      <c r="AP59" s="389" t="str">
        <f>AB70</f>
        <v>鈴木誠</v>
      </c>
      <c r="AQ59" s="387"/>
      <c r="AR59" s="387"/>
      <c r="AS59" s="390"/>
      <c r="AT59" s="391" t="s">
        <v>2</v>
      </c>
      <c r="AU59" s="392"/>
      <c r="AV59" s="392"/>
      <c r="AW59" s="393"/>
      <c r="AX59" s="26"/>
      <c r="AY59" s="24" t="s">
        <v>6</v>
      </c>
      <c r="AZ59" s="20" t="s">
        <v>7</v>
      </c>
      <c r="BA59" s="24" t="s">
        <v>11</v>
      </c>
      <c r="BB59" s="20" t="s">
        <v>8</v>
      </c>
      <c r="BC59" s="21" t="s">
        <v>9</v>
      </c>
      <c r="BD59" s="20" t="s">
        <v>11</v>
      </c>
      <c r="BE59" s="20" t="s">
        <v>8</v>
      </c>
      <c r="BF59" s="21" t="s">
        <v>9</v>
      </c>
    </row>
    <row r="60" spans="2:58" ht="10.5" customHeight="1" thickBot="1">
      <c r="B60" s="95"/>
      <c r="C60" s="149"/>
      <c r="D60" s="1"/>
      <c r="E60" s="1"/>
      <c r="F60" s="1"/>
      <c r="G60" s="1"/>
      <c r="H60" s="9"/>
      <c r="I60" s="9"/>
      <c r="J60" s="9"/>
      <c r="K60" s="9"/>
      <c r="L60" s="171"/>
      <c r="M60" s="183">
        <v>21</v>
      </c>
      <c r="N60" s="130">
        <v>18</v>
      </c>
      <c r="O60" s="130"/>
      <c r="P60" s="296"/>
      <c r="Q60" s="297"/>
      <c r="R60" s="297"/>
      <c r="S60" s="297"/>
      <c r="T60" s="297"/>
      <c r="U60" s="300"/>
      <c r="V60" s="300"/>
      <c r="W60" s="300"/>
      <c r="X60" s="300"/>
      <c r="Y60" s="301"/>
      <c r="Z60" s="4"/>
      <c r="AA60" s="4"/>
      <c r="AB60" s="224" t="s">
        <v>112</v>
      </c>
      <c r="AC60" s="225" t="s">
        <v>33</v>
      </c>
      <c r="AD60" s="308"/>
      <c r="AE60" s="309"/>
      <c r="AF60" s="309"/>
      <c r="AG60" s="310"/>
      <c r="AH60" s="52">
        <v>6</v>
      </c>
      <c r="AI60" s="53" t="str">
        <f>IF(AH60="","","-")</f>
        <v>-</v>
      </c>
      <c r="AJ60" s="54">
        <v>15</v>
      </c>
      <c r="AK60" s="317" t="str">
        <f>IF(AH60&lt;&gt;"",IF(AH60&gt;AJ60,IF(AH61&gt;AJ61,"○",IF(AH62&gt;AJ62,"○","×")),IF(AH61&gt;AJ61,IF(AH62&gt;AJ62,"○","×"),"×")),"")</f>
        <v>×</v>
      </c>
      <c r="AL60" s="52">
        <v>10</v>
      </c>
      <c r="AM60" s="55" t="str">
        <f aca="true" t="shared" si="4" ref="AM60:AM65">IF(AL60="","","-")</f>
        <v>-</v>
      </c>
      <c r="AN60" s="56">
        <v>15</v>
      </c>
      <c r="AO60" s="317" t="str">
        <f>IF(AL60&lt;&gt;"",IF(AL60&gt;AN60,IF(AL61&gt;AN61,"○",IF(AL62&gt;AN62,"○","×")),IF(AL61&gt;AN61,IF(AL62&gt;AN62,"○","×"),"×")),"")</f>
        <v>×</v>
      </c>
      <c r="AP60" s="57">
        <v>12</v>
      </c>
      <c r="AQ60" s="55" t="str">
        <f aca="true" t="shared" si="5" ref="AQ60:AQ68">IF(AP60="","","-")</f>
        <v>-</v>
      </c>
      <c r="AR60" s="54">
        <v>15</v>
      </c>
      <c r="AS60" s="320" t="str">
        <f>IF(AP60&lt;&gt;"",IF(AP60&gt;AR60,IF(AP61&gt;AR61,"○",IF(AP62&gt;AR62,"○","×")),IF(AP61&gt;AR61,IF(AP62&gt;AR62,"○","×"),"×")),"")</f>
        <v>○</v>
      </c>
      <c r="AT60" s="365" t="s">
        <v>259</v>
      </c>
      <c r="AU60" s="366"/>
      <c r="AV60" s="366"/>
      <c r="AW60" s="367"/>
      <c r="AX60" s="26"/>
      <c r="AY60" s="37"/>
      <c r="AZ60" s="38"/>
      <c r="BA60" s="25"/>
      <c r="BB60" s="23"/>
      <c r="BC60" s="29"/>
      <c r="BD60" s="38"/>
      <c r="BE60" s="38"/>
      <c r="BF60" s="39"/>
    </row>
    <row r="61" spans="2:58" ht="10.5" customHeight="1" thickTop="1">
      <c r="B61" s="354" t="str">
        <f>AB51</f>
        <v>尾崎謙二</v>
      </c>
      <c r="C61" s="349" t="str">
        <f>AC51</f>
        <v>アスティス</v>
      </c>
      <c r="D61" s="356" t="s">
        <v>48</v>
      </c>
      <c r="E61" s="357"/>
      <c r="F61" s="357"/>
      <c r="G61" s="358"/>
      <c r="H61" s="12"/>
      <c r="I61" s="9"/>
      <c r="J61" s="9"/>
      <c r="K61" s="9"/>
      <c r="L61" s="128"/>
      <c r="M61" s="140">
        <v>21</v>
      </c>
      <c r="N61" s="141">
        <v>13</v>
      </c>
      <c r="O61" s="142"/>
      <c r="P61" s="294" t="str">
        <f>AB55</f>
        <v>新居良紀</v>
      </c>
      <c r="Q61" s="295"/>
      <c r="R61" s="295"/>
      <c r="S61" s="295"/>
      <c r="T61" s="295"/>
      <c r="U61" s="298" t="str">
        <f>AC55</f>
        <v>ｶﾐｸﾗﾌﾞ</v>
      </c>
      <c r="V61" s="298"/>
      <c r="W61" s="298"/>
      <c r="X61" s="298"/>
      <c r="Y61" s="299"/>
      <c r="Z61" s="4"/>
      <c r="AA61" s="4"/>
      <c r="AB61" s="224" t="s">
        <v>113</v>
      </c>
      <c r="AC61" s="225" t="s">
        <v>33</v>
      </c>
      <c r="AD61" s="311"/>
      <c r="AE61" s="312"/>
      <c r="AF61" s="312"/>
      <c r="AG61" s="313"/>
      <c r="AH61" s="52">
        <v>6</v>
      </c>
      <c r="AI61" s="53" t="str">
        <f>IF(AH61="","","-")</f>
        <v>-</v>
      </c>
      <c r="AJ61" s="58">
        <v>15</v>
      </c>
      <c r="AK61" s="318"/>
      <c r="AL61" s="52">
        <v>12</v>
      </c>
      <c r="AM61" s="53" t="str">
        <f t="shared" si="4"/>
        <v>-</v>
      </c>
      <c r="AN61" s="54">
        <v>15</v>
      </c>
      <c r="AO61" s="318"/>
      <c r="AP61" s="52">
        <v>16</v>
      </c>
      <c r="AQ61" s="53" t="str">
        <f t="shared" si="5"/>
        <v>-</v>
      </c>
      <c r="AR61" s="54">
        <v>14</v>
      </c>
      <c r="AS61" s="321"/>
      <c r="AT61" s="368"/>
      <c r="AU61" s="369"/>
      <c r="AV61" s="369"/>
      <c r="AW61" s="370"/>
      <c r="AX61" s="26"/>
      <c r="AY61" s="37">
        <f>COUNTIF(AD60:AS62,"○")</f>
        <v>1</v>
      </c>
      <c r="AZ61" s="38">
        <f>COUNTIF(AD60:AS62,"×")</f>
        <v>2</v>
      </c>
      <c r="BA61" s="31">
        <f>(IF((AD60&gt;AF60),1,0))+(IF((AD61&gt;AF61),1,0))+(IF((AD62&gt;AF62),1,0))+(IF((AH60&gt;AJ60),1,0))+(IF((AH61&gt;AJ61),1,0))+(IF((AH62&gt;AJ62),1,0))+(IF((AL60&gt;AN60),1,0))+(IF((AL61&gt;AN61),1,0))+(IF((AL62&gt;AN62),1,0))+(IF((AP60&gt;AR60),1,0))+(IF((AP61&gt;AR61),1,0))+(IF((AP62&gt;AR62),1,0))</f>
        <v>2</v>
      </c>
      <c r="BB61" s="32">
        <f>(IF((AD60&lt;AF60),1,0))+(IF((AD61&lt;AF61),1,0))+(IF((AD62&lt;AF62),1,0))+(IF((AH60&lt;AJ60),1,0))+(IF((AH61&lt;AJ61),1,0))+(IF((AH62&lt;AJ62),1,0))+(IF((AL60&lt;AN60),1,0))+(IF((AL61&lt;AN61),1,0))+(IF((AL62&lt;AN62),1,0))+(IF((AP60&lt;AR60),1,0))+(IF((AP61&lt;AR61),1,0))+(IF((AP62&lt;AR62),1,0))</f>
        <v>5</v>
      </c>
      <c r="BC61" s="33">
        <f>BA61-BB61</f>
        <v>-3</v>
      </c>
      <c r="BD61" s="38">
        <f>SUM(AD60:AD62,AH60:AH62,AL60:AL62,AP60:AP62)</f>
        <v>77</v>
      </c>
      <c r="BE61" s="38">
        <f>SUM(AF60:AF62,AJ60:AJ62,AN60:AN62,AR60:AR62)</f>
        <v>102</v>
      </c>
      <c r="BF61" s="39">
        <f>BD61-BE61</f>
        <v>-25</v>
      </c>
    </row>
    <row r="62" spans="2:58" ht="10.5" customHeight="1">
      <c r="B62" s="355"/>
      <c r="C62" s="350"/>
      <c r="D62" s="359"/>
      <c r="E62" s="360"/>
      <c r="F62" s="360"/>
      <c r="G62" s="361"/>
      <c r="H62" s="9"/>
      <c r="I62" s="9"/>
      <c r="J62" s="9"/>
      <c r="K62" s="9"/>
      <c r="L62" s="128"/>
      <c r="M62" s="9"/>
      <c r="N62" s="9"/>
      <c r="O62" s="9"/>
      <c r="P62" s="296"/>
      <c r="Q62" s="297"/>
      <c r="R62" s="297"/>
      <c r="S62" s="297"/>
      <c r="T62" s="297"/>
      <c r="U62" s="300"/>
      <c r="V62" s="300"/>
      <c r="W62" s="300"/>
      <c r="X62" s="300"/>
      <c r="Y62" s="301"/>
      <c r="Z62" s="4"/>
      <c r="AA62" s="4"/>
      <c r="AB62" s="226"/>
      <c r="AC62" s="227"/>
      <c r="AD62" s="314"/>
      <c r="AE62" s="315"/>
      <c r="AF62" s="315"/>
      <c r="AG62" s="316"/>
      <c r="AH62" s="59"/>
      <c r="AI62" s="53">
        <f>IF(AH62="","","-")</f>
      </c>
      <c r="AJ62" s="60"/>
      <c r="AK62" s="319"/>
      <c r="AL62" s="59"/>
      <c r="AM62" s="61">
        <f t="shared" si="4"/>
      </c>
      <c r="AN62" s="60"/>
      <c r="AO62" s="318"/>
      <c r="AP62" s="59">
        <v>15</v>
      </c>
      <c r="AQ62" s="61" t="str">
        <f t="shared" si="5"/>
        <v>-</v>
      </c>
      <c r="AR62" s="60">
        <v>13</v>
      </c>
      <c r="AS62" s="321"/>
      <c r="AT62" s="34">
        <f>AY61</f>
        <v>1</v>
      </c>
      <c r="AU62" s="35" t="s">
        <v>10</v>
      </c>
      <c r="AV62" s="35">
        <f>AZ61</f>
        <v>2</v>
      </c>
      <c r="AW62" s="36" t="s">
        <v>7</v>
      </c>
      <c r="AX62" s="26"/>
      <c r="AY62" s="37"/>
      <c r="AZ62" s="38"/>
      <c r="BA62" s="37"/>
      <c r="BB62" s="38"/>
      <c r="BC62" s="39"/>
      <c r="BD62" s="38"/>
      <c r="BE62" s="38"/>
      <c r="BF62" s="39"/>
    </row>
    <row r="63" spans="2:58" ht="10.5" customHeight="1">
      <c r="B63" s="354" t="str">
        <f>AB52</f>
        <v>上田太生</v>
      </c>
      <c r="C63" s="349" t="str">
        <f>AC52</f>
        <v>TEAM BLOWIN</v>
      </c>
      <c r="D63" s="359"/>
      <c r="E63" s="360"/>
      <c r="F63" s="360"/>
      <c r="G63" s="361"/>
      <c r="H63" s="15"/>
      <c r="I63" s="15"/>
      <c r="J63" s="123"/>
      <c r="K63" s="9"/>
      <c r="L63" s="128"/>
      <c r="M63" s="9"/>
      <c r="N63" s="9"/>
      <c r="O63" s="9"/>
      <c r="P63" s="304" t="s">
        <v>21</v>
      </c>
      <c r="Q63" s="304"/>
      <c r="R63" s="304"/>
      <c r="S63" s="304"/>
      <c r="T63" s="304"/>
      <c r="U63" s="304"/>
      <c r="V63" s="304"/>
      <c r="W63" s="304"/>
      <c r="X63" s="304"/>
      <c r="Y63" s="304"/>
      <c r="Z63" s="4"/>
      <c r="AA63" s="4"/>
      <c r="AB63" s="224" t="s">
        <v>114</v>
      </c>
      <c r="AC63" s="228" t="s">
        <v>12</v>
      </c>
      <c r="AD63" s="62">
        <f>IF(AJ60="","",AJ60)</f>
        <v>15</v>
      </c>
      <c r="AE63" s="53" t="str">
        <f aca="true" t="shared" si="6" ref="AE63:AE71">IF(AD63="","","-")</f>
        <v>-</v>
      </c>
      <c r="AF63" s="18">
        <f>IF(AH60="","",AH60)</f>
        <v>6</v>
      </c>
      <c r="AG63" s="329" t="str">
        <f>IF(AK60="","",IF(AK60="○","×",IF(AK60="×","○")))</f>
        <v>○</v>
      </c>
      <c r="AH63" s="340"/>
      <c r="AI63" s="341"/>
      <c r="AJ63" s="341"/>
      <c r="AK63" s="342"/>
      <c r="AL63" s="52">
        <v>15</v>
      </c>
      <c r="AM63" s="53" t="str">
        <f t="shared" si="4"/>
        <v>-</v>
      </c>
      <c r="AN63" s="54">
        <v>11</v>
      </c>
      <c r="AO63" s="397" t="str">
        <f>IF(AL63&lt;&gt;"",IF(AL63&gt;AN63,IF(AL64&gt;AN64,"○",IF(AL65&gt;AN65,"○","×")),IF(AL64&gt;AN64,IF(AL65&gt;AN65,"○","×"),"×")),"")</f>
        <v>○</v>
      </c>
      <c r="AP63" s="52">
        <v>15</v>
      </c>
      <c r="AQ63" s="53" t="str">
        <f t="shared" si="5"/>
        <v>-</v>
      </c>
      <c r="AR63" s="54">
        <v>8</v>
      </c>
      <c r="AS63" s="322" t="str">
        <f>IF(AP63&lt;&gt;"",IF(AP63&gt;AR63,IF(AP64&gt;AR64,"○",IF(AP65&gt;AR65,"○","×")),IF(AP64&gt;AR64,IF(AP65&gt;AR65,"○","×"),"×")),"")</f>
        <v>○</v>
      </c>
      <c r="AT63" s="398" t="s">
        <v>250</v>
      </c>
      <c r="AU63" s="399"/>
      <c r="AV63" s="399"/>
      <c r="AW63" s="400"/>
      <c r="AX63" s="26"/>
      <c r="AY63" s="25"/>
      <c r="AZ63" s="23"/>
      <c r="BA63" s="25"/>
      <c r="BB63" s="23"/>
      <c r="BC63" s="29"/>
      <c r="BD63" s="23"/>
      <c r="BE63" s="23"/>
      <c r="BF63" s="29"/>
    </row>
    <row r="64" spans="2:58" ht="10.5" customHeight="1">
      <c r="B64" s="355"/>
      <c r="C64" s="350"/>
      <c r="D64" s="362"/>
      <c r="E64" s="363"/>
      <c r="F64" s="363"/>
      <c r="G64" s="364"/>
      <c r="H64" s="130">
        <v>17</v>
      </c>
      <c r="I64" s="130">
        <v>21</v>
      </c>
      <c r="J64" s="131">
        <v>18</v>
      </c>
      <c r="K64" s="11"/>
      <c r="L64" s="129"/>
      <c r="M64" s="9"/>
      <c r="N64" s="9"/>
      <c r="O64" s="9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4"/>
      <c r="AA64" s="4"/>
      <c r="AB64" s="224" t="s">
        <v>13</v>
      </c>
      <c r="AC64" s="225" t="s">
        <v>115</v>
      </c>
      <c r="AD64" s="62">
        <f>IF(AJ61="","",AJ61)</f>
        <v>15</v>
      </c>
      <c r="AE64" s="53" t="str">
        <f t="shared" si="6"/>
        <v>-</v>
      </c>
      <c r="AF64" s="18">
        <f>IF(AH61="","",AH61)</f>
        <v>6</v>
      </c>
      <c r="AG64" s="330" t="str">
        <f>IF(AI61="","",AI61)</f>
        <v>-</v>
      </c>
      <c r="AH64" s="343"/>
      <c r="AI64" s="312"/>
      <c r="AJ64" s="312"/>
      <c r="AK64" s="313"/>
      <c r="AL64" s="52">
        <v>9</v>
      </c>
      <c r="AM64" s="53" t="str">
        <f t="shared" si="4"/>
        <v>-</v>
      </c>
      <c r="AN64" s="54">
        <v>15</v>
      </c>
      <c r="AO64" s="318"/>
      <c r="AP64" s="52">
        <v>15</v>
      </c>
      <c r="AQ64" s="53" t="str">
        <f t="shared" si="5"/>
        <v>-</v>
      </c>
      <c r="AR64" s="54">
        <v>13</v>
      </c>
      <c r="AS64" s="321"/>
      <c r="AT64" s="368"/>
      <c r="AU64" s="369"/>
      <c r="AV64" s="369"/>
      <c r="AW64" s="370"/>
      <c r="AX64" s="26"/>
      <c r="AY64" s="37">
        <f>COUNTIF(AD63:AS65,"○")</f>
        <v>3</v>
      </c>
      <c r="AZ64" s="38">
        <f>COUNTIF(AD63:AS65,"×")</f>
        <v>0</v>
      </c>
      <c r="BA64" s="31">
        <f>(IF((AD63&gt;AF63),1,0))+(IF((AD64&gt;AF64),1,0))+(IF((AD65&gt;AF65),1,0))+(IF((AH63&gt;AJ63),1,0))+(IF((AH64&gt;AJ64),1,0))+(IF((AH65&gt;AJ65),1,0))+(IF((AL63&gt;AN63),1,0))+(IF((AL64&gt;AN64),1,0))+(IF((AL65&gt;AN65),1,0))+(IF((AP63&gt;AR63),1,0))+(IF((AP64&gt;AR64),1,0))+(IF((AP65&gt;AR65),1,0))</f>
        <v>6</v>
      </c>
      <c r="BB64" s="32">
        <f>(IF((AD63&lt;AF63),1,0))+(IF((AD64&lt;AF64),1,0))+(IF((AD65&lt;AF65),1,0))+(IF((AH63&lt;AJ63),1,0))+(IF((AH64&lt;AJ64),1,0))+(IF((AH65&lt;AJ65),1,0))+(IF((AL63&lt;AN63),1,0))+(IF((AL64&lt;AN64),1,0))+(IF((AL65&lt;AN65),1,0))+(IF((AP63&lt;AR63),1,0))+(IF((AP64&lt;AR64),1,0))+(IF((AP65&lt;AR65),1,0))</f>
        <v>1</v>
      </c>
      <c r="BC64" s="33">
        <f>BA64-BB64</f>
        <v>5</v>
      </c>
      <c r="BD64" s="38">
        <f>SUM(AD63:AD65,AH63:AH65,AL63:AL65,AP63:AP65)</f>
        <v>100</v>
      </c>
      <c r="BE64" s="38">
        <f>SUM(AF63:AF65,AJ63:AJ65,AN63:AN65,AR63:AR65)</f>
        <v>73</v>
      </c>
      <c r="BF64" s="39">
        <f>BD64-BE64</f>
        <v>27</v>
      </c>
    </row>
    <row r="65" spans="2:58" ht="10.5" customHeight="1">
      <c r="B65" s="95"/>
      <c r="C65" s="149"/>
      <c r="D65" s="1"/>
      <c r="E65" s="1"/>
      <c r="F65" s="1"/>
      <c r="G65" s="1"/>
      <c r="H65" s="130">
        <v>21</v>
      </c>
      <c r="I65" s="130">
        <v>14</v>
      </c>
      <c r="J65" s="137">
        <v>21</v>
      </c>
      <c r="K65" s="132"/>
      <c r="L65" s="9"/>
      <c r="M65" s="9"/>
      <c r="N65" s="9"/>
      <c r="O65" s="9"/>
      <c r="P65" s="294" t="str">
        <f>AB63</f>
        <v>阿部一輝</v>
      </c>
      <c r="Q65" s="295"/>
      <c r="R65" s="295"/>
      <c r="S65" s="295"/>
      <c r="T65" s="295"/>
      <c r="U65" s="298" t="str">
        <f>AC63</f>
        <v>土居ｸﾗﾌﾞ</v>
      </c>
      <c r="V65" s="298"/>
      <c r="W65" s="298"/>
      <c r="X65" s="298"/>
      <c r="Y65" s="299"/>
      <c r="Z65" s="4"/>
      <c r="AA65" s="4"/>
      <c r="AB65" s="226"/>
      <c r="AC65" s="229"/>
      <c r="AD65" s="63">
        <f>IF(AJ62="","",AJ62)</f>
      </c>
      <c r="AE65" s="53">
        <f t="shared" si="6"/>
      </c>
      <c r="AF65" s="64">
        <f>IF(AH62="","",AH62)</f>
      </c>
      <c r="AG65" s="331">
        <f>IF(AI62="","",AI62)</f>
      </c>
      <c r="AH65" s="344"/>
      <c r="AI65" s="315"/>
      <c r="AJ65" s="315"/>
      <c r="AK65" s="316"/>
      <c r="AL65" s="59">
        <v>16</v>
      </c>
      <c r="AM65" s="53" t="str">
        <f t="shared" si="4"/>
        <v>-</v>
      </c>
      <c r="AN65" s="60">
        <v>14</v>
      </c>
      <c r="AO65" s="319"/>
      <c r="AP65" s="59"/>
      <c r="AQ65" s="61">
        <f t="shared" si="5"/>
      </c>
      <c r="AR65" s="60"/>
      <c r="AS65" s="323"/>
      <c r="AT65" s="34">
        <f>AY64</f>
        <v>3</v>
      </c>
      <c r="AU65" s="35" t="s">
        <v>10</v>
      </c>
      <c r="AV65" s="35">
        <f>AZ64</f>
        <v>0</v>
      </c>
      <c r="AW65" s="36" t="s">
        <v>7</v>
      </c>
      <c r="AX65" s="26"/>
      <c r="AY65" s="45"/>
      <c r="AZ65" s="46"/>
      <c r="BA65" s="45"/>
      <c r="BB65" s="46"/>
      <c r="BC65" s="47"/>
      <c r="BD65" s="46"/>
      <c r="BE65" s="46"/>
      <c r="BF65" s="47"/>
    </row>
    <row r="66" spans="2:58" ht="10.5" customHeight="1">
      <c r="B66" s="354" t="str">
        <f>AB63</f>
        <v>阿部一輝</v>
      </c>
      <c r="C66" s="349" t="str">
        <f>AC63</f>
        <v>土居ｸﾗﾌﾞ</v>
      </c>
      <c r="D66" s="356" t="s">
        <v>23</v>
      </c>
      <c r="E66" s="357"/>
      <c r="F66" s="357"/>
      <c r="G66" s="358"/>
      <c r="H66" s="9"/>
      <c r="I66" s="9"/>
      <c r="J66" s="135"/>
      <c r="K66" s="132"/>
      <c r="L66" s="9"/>
      <c r="M66" s="9"/>
      <c r="N66" s="9"/>
      <c r="O66" s="9"/>
      <c r="P66" s="296"/>
      <c r="Q66" s="297"/>
      <c r="R66" s="297"/>
      <c r="S66" s="297"/>
      <c r="T66" s="297"/>
      <c r="U66" s="300"/>
      <c r="V66" s="300"/>
      <c r="W66" s="300"/>
      <c r="X66" s="300"/>
      <c r="Y66" s="301"/>
      <c r="Z66" s="4"/>
      <c r="AA66" s="4"/>
      <c r="AB66" s="230" t="s">
        <v>78</v>
      </c>
      <c r="AC66" s="225" t="s">
        <v>84</v>
      </c>
      <c r="AD66" s="62">
        <f>IF(AN60="","",AN60)</f>
        <v>15</v>
      </c>
      <c r="AE66" s="65" t="str">
        <f t="shared" si="6"/>
        <v>-</v>
      </c>
      <c r="AF66" s="18">
        <f>IF(AL60="","",AL60)</f>
        <v>10</v>
      </c>
      <c r="AG66" s="329" t="str">
        <f>IF(AO60="","",IF(AO60="○","×",IF(AO60="×","○")))</f>
        <v>○</v>
      </c>
      <c r="AH66" s="66">
        <f>IF(AN63="","",AN63)</f>
        <v>11</v>
      </c>
      <c r="AI66" s="53" t="str">
        <f aca="true" t="shared" si="7" ref="AI66:AI71">IF(AH66="","","-")</f>
        <v>-</v>
      </c>
      <c r="AJ66" s="18">
        <f>IF(AL63="","",AL63)</f>
        <v>15</v>
      </c>
      <c r="AK66" s="329" t="str">
        <f>IF(AO63="","",IF(AO63="○","×",IF(AO63="×","○")))</f>
        <v>×</v>
      </c>
      <c r="AL66" s="340"/>
      <c r="AM66" s="341"/>
      <c r="AN66" s="341"/>
      <c r="AO66" s="342"/>
      <c r="AP66" s="52">
        <v>15</v>
      </c>
      <c r="AQ66" s="53" t="str">
        <f t="shared" si="5"/>
        <v>-</v>
      </c>
      <c r="AR66" s="54">
        <v>6</v>
      </c>
      <c r="AS66" s="321" t="str">
        <f>IF(AP66&lt;&gt;"",IF(AP66&gt;AR66,IF(AP67&gt;AR67,"○",IF(AP68&gt;AR68,"○","×")),IF(AP67&gt;AR67,IF(AP68&gt;AR68,"○","×"),"×")),"")</f>
        <v>○</v>
      </c>
      <c r="AT66" s="398" t="s">
        <v>252</v>
      </c>
      <c r="AU66" s="399"/>
      <c r="AV66" s="399"/>
      <c r="AW66" s="400"/>
      <c r="AX66" s="26"/>
      <c r="AY66" s="37"/>
      <c r="AZ66" s="38"/>
      <c r="BA66" s="37"/>
      <c r="BB66" s="38"/>
      <c r="BC66" s="39"/>
      <c r="BD66" s="38"/>
      <c r="BE66" s="38"/>
      <c r="BF66" s="39"/>
    </row>
    <row r="67" spans="2:58" ht="10.5" customHeight="1" thickBot="1">
      <c r="B67" s="355"/>
      <c r="C67" s="350"/>
      <c r="D67" s="359"/>
      <c r="E67" s="360"/>
      <c r="F67" s="360"/>
      <c r="G67" s="361"/>
      <c r="H67" s="138"/>
      <c r="I67" s="138"/>
      <c r="J67" s="139"/>
      <c r="K67" s="9"/>
      <c r="L67" s="9"/>
      <c r="M67" s="9"/>
      <c r="N67" s="9"/>
      <c r="O67" s="9"/>
      <c r="P67" s="294" t="str">
        <f>AB64</f>
        <v>森勇気</v>
      </c>
      <c r="Q67" s="295"/>
      <c r="R67" s="295"/>
      <c r="S67" s="295"/>
      <c r="T67" s="295"/>
      <c r="U67" s="298" t="str">
        <f>AC64</f>
        <v>ﾀﾞｲｵｰ</v>
      </c>
      <c r="V67" s="298"/>
      <c r="W67" s="298"/>
      <c r="X67" s="298"/>
      <c r="Y67" s="299"/>
      <c r="Z67" s="4"/>
      <c r="AA67" s="4"/>
      <c r="AB67" s="230" t="s">
        <v>116</v>
      </c>
      <c r="AC67" s="225" t="s">
        <v>84</v>
      </c>
      <c r="AD67" s="62">
        <f>IF(AN61="","",AN61)</f>
        <v>15</v>
      </c>
      <c r="AE67" s="53" t="str">
        <f t="shared" si="6"/>
        <v>-</v>
      </c>
      <c r="AF67" s="18">
        <f>IF(AL61="","",AL61)</f>
        <v>12</v>
      </c>
      <c r="AG67" s="330">
        <f>IF(AI64="","",AI64)</f>
      </c>
      <c r="AH67" s="66">
        <f>IF(AN64="","",AN64)</f>
        <v>15</v>
      </c>
      <c r="AI67" s="53" t="str">
        <f t="shared" si="7"/>
        <v>-</v>
      </c>
      <c r="AJ67" s="18">
        <f>IF(AL64="","",AL64)</f>
        <v>9</v>
      </c>
      <c r="AK67" s="330" t="str">
        <f>IF(AM64="","",AM64)</f>
        <v>-</v>
      </c>
      <c r="AL67" s="343"/>
      <c r="AM67" s="312"/>
      <c r="AN67" s="312"/>
      <c r="AO67" s="313"/>
      <c r="AP67" s="52">
        <v>15</v>
      </c>
      <c r="AQ67" s="53" t="str">
        <f t="shared" si="5"/>
        <v>-</v>
      </c>
      <c r="AR67" s="54">
        <v>9</v>
      </c>
      <c r="AS67" s="321"/>
      <c r="AT67" s="368"/>
      <c r="AU67" s="369"/>
      <c r="AV67" s="369"/>
      <c r="AW67" s="370"/>
      <c r="AX67" s="26"/>
      <c r="AY67" s="37">
        <f>COUNTIF(AD66:AS68,"○")</f>
        <v>2</v>
      </c>
      <c r="AZ67" s="38">
        <f>COUNTIF(AD66:AS68,"×")</f>
        <v>1</v>
      </c>
      <c r="BA67" s="31" t="e">
        <f>(IF((AD66&gt;AF66),1,0))+(IF((AD67&gt;AF67),1,0))+(IF((#REF!&gt;AD68),1,0))+(IF((AH66&gt;AJ66),1,0))+(IF((AH67&gt;AJ67),1,0))+(IF((AH68&gt;AJ68),1,0))+(IF((AL66&gt;AN66),1,0))+(IF((AL67&gt;AN67),1,0))+(IF((AL68&gt;AN68),1,0))+(IF((AP66&gt;AR66),1,0))+(IF((AP67&gt;AR67),1,0))+(IF((AP68&gt;AR68),1,0))</f>
        <v>#REF!</v>
      </c>
      <c r="BB67" s="32" t="e">
        <f>(IF((AD66&lt;AF66),1,0))+(IF((AD67&lt;AF67),1,0))+(IF((#REF!&lt;AD68),1,0))+(IF((AH66&lt;AJ66),1,0))+(IF((AH67&lt;AJ67),1,0))+(IF((AH68&lt;AJ68),1,0))+(IF((AL66&lt;AN66),1,0))+(IF((AL67&lt;AN67),1,0))+(IF((AL68&lt;AN68),1,0))+(IF((AP66&lt;AR66),1,0))+(IF((AP67&lt;AR67),1,0))+(IF((AP68&lt;AR68),1,0))</f>
        <v>#REF!</v>
      </c>
      <c r="BC67" s="33" t="e">
        <f>BA67-BB67</f>
        <v>#REF!</v>
      </c>
      <c r="BD67" s="38">
        <f>SUM(AD66:AD68,AH66:AH68,AL66:AL68,AP66:AP68)</f>
        <v>100</v>
      </c>
      <c r="BE67" s="38">
        <f>SUM(AF66:AF68,AJ66:AJ68,AN66:AN68,AR66:AR68)</f>
        <v>77</v>
      </c>
      <c r="BF67" s="39">
        <f>BD67-BE67</f>
        <v>23</v>
      </c>
    </row>
    <row r="68" spans="2:58" ht="10.5" customHeight="1" thickTop="1">
      <c r="B68" s="354" t="str">
        <f>AB64</f>
        <v>森勇気</v>
      </c>
      <c r="C68" s="349" t="str">
        <f>AC64</f>
        <v>ﾀﾞｲｵｰ</v>
      </c>
      <c r="D68" s="359"/>
      <c r="E68" s="360"/>
      <c r="F68" s="360"/>
      <c r="G68" s="361"/>
      <c r="H68" s="9"/>
      <c r="I68" s="9"/>
      <c r="J68" s="9"/>
      <c r="K68" s="9"/>
      <c r="L68" s="9"/>
      <c r="M68" s="9"/>
      <c r="N68" s="9"/>
      <c r="O68" s="9"/>
      <c r="P68" s="296"/>
      <c r="Q68" s="297"/>
      <c r="R68" s="297"/>
      <c r="S68" s="297"/>
      <c r="T68" s="297"/>
      <c r="U68" s="300"/>
      <c r="V68" s="300"/>
      <c r="W68" s="300"/>
      <c r="X68" s="300"/>
      <c r="Y68" s="301"/>
      <c r="Z68" s="4"/>
      <c r="AA68" s="4"/>
      <c r="AB68" s="226"/>
      <c r="AC68" s="227"/>
      <c r="AD68" s="63">
        <f>IF(AN62="","",AN62)</f>
      </c>
      <c r="AE68" s="61">
        <f t="shared" si="6"/>
      </c>
      <c r="AF68" s="64">
        <f>IF(AL62="","",AL62)</f>
      </c>
      <c r="AG68" s="331">
        <f>IF(AI65="","",AI65)</f>
      </c>
      <c r="AH68" s="67">
        <f>IF(AN65="","",AN65)</f>
        <v>14</v>
      </c>
      <c r="AI68" s="53" t="str">
        <f t="shared" si="7"/>
        <v>-</v>
      </c>
      <c r="AJ68" s="64">
        <f>IF(AL65="","",AL65)</f>
        <v>16</v>
      </c>
      <c r="AK68" s="331" t="str">
        <f>IF(AM65="","",AM65)</f>
        <v>-</v>
      </c>
      <c r="AL68" s="344"/>
      <c r="AM68" s="315"/>
      <c r="AN68" s="315"/>
      <c r="AO68" s="316"/>
      <c r="AP68" s="59"/>
      <c r="AQ68" s="53">
        <f t="shared" si="5"/>
      </c>
      <c r="AR68" s="60"/>
      <c r="AS68" s="323"/>
      <c r="AT68" s="34">
        <f>AY67</f>
        <v>2</v>
      </c>
      <c r="AU68" s="35" t="s">
        <v>10</v>
      </c>
      <c r="AV68" s="35">
        <f>AZ67</f>
        <v>1</v>
      </c>
      <c r="AW68" s="36" t="s">
        <v>7</v>
      </c>
      <c r="AX68" s="26"/>
      <c r="AY68" s="37"/>
      <c r="AZ68" s="38"/>
      <c r="BA68" s="37"/>
      <c r="BB68" s="38"/>
      <c r="BC68" s="39"/>
      <c r="BD68" s="38"/>
      <c r="BE68" s="38"/>
      <c r="BF68" s="39"/>
    </row>
    <row r="69" spans="2:58" ht="10.5" customHeight="1">
      <c r="B69" s="355"/>
      <c r="C69" s="350"/>
      <c r="D69" s="362"/>
      <c r="E69" s="363"/>
      <c r="F69" s="363"/>
      <c r="G69" s="364"/>
      <c r="H69" s="9"/>
      <c r="I69" s="9"/>
      <c r="J69" s="9"/>
      <c r="K69" s="9"/>
      <c r="L69" s="9"/>
      <c r="M69" s="9"/>
      <c r="N69" s="9"/>
      <c r="O69" s="9"/>
      <c r="P69" s="5"/>
      <c r="Q69" s="5"/>
      <c r="R69" s="5"/>
      <c r="S69" s="5"/>
      <c r="T69" s="5"/>
      <c r="U69" s="122"/>
      <c r="V69" s="122"/>
      <c r="W69" s="122"/>
      <c r="X69" s="122"/>
      <c r="Y69" s="122"/>
      <c r="Z69" s="4"/>
      <c r="AA69" s="4"/>
      <c r="AB69" s="234" t="s">
        <v>117</v>
      </c>
      <c r="AC69" s="228" t="s">
        <v>118</v>
      </c>
      <c r="AD69" s="62">
        <f>IF(AR60="","",AR60)</f>
        <v>15</v>
      </c>
      <c r="AE69" s="53" t="str">
        <f t="shared" si="6"/>
        <v>-</v>
      </c>
      <c r="AF69" s="18">
        <f>IF(AP60="","",AP60)</f>
        <v>12</v>
      </c>
      <c r="AG69" s="329" t="str">
        <f>IF(AS60="","",IF(AS60="○","×",IF(AS60="×","○")))</f>
        <v>×</v>
      </c>
      <c r="AH69" s="66">
        <f>IF(AR63="","",AR63)</f>
        <v>8</v>
      </c>
      <c r="AI69" s="65" t="str">
        <f t="shared" si="7"/>
        <v>-</v>
      </c>
      <c r="AJ69" s="18">
        <f>IF(AP63="","",AP63)</f>
        <v>15</v>
      </c>
      <c r="AK69" s="329" t="str">
        <f>IF(AS63="","",IF(AS63="○","×",IF(AS63="×","○")))</f>
        <v>×</v>
      </c>
      <c r="AL69" s="68">
        <f>IF(AR66="","",AR66)</f>
        <v>6</v>
      </c>
      <c r="AM69" s="53" t="str">
        <f>IF(AL69="","","-")</f>
        <v>-</v>
      </c>
      <c r="AN69" s="22">
        <f>IF(AP66="","",AP66)</f>
        <v>15</v>
      </c>
      <c r="AO69" s="329" t="str">
        <f>IF(AS66="","",IF(AS66="○","×",IF(AS66="×","○")))</f>
        <v>×</v>
      </c>
      <c r="AP69" s="340"/>
      <c r="AQ69" s="341"/>
      <c r="AR69" s="341"/>
      <c r="AS69" s="401"/>
      <c r="AT69" s="398" t="s">
        <v>251</v>
      </c>
      <c r="AU69" s="399"/>
      <c r="AV69" s="399"/>
      <c r="AW69" s="400"/>
      <c r="AX69" s="26"/>
      <c r="AY69" s="25"/>
      <c r="AZ69" s="23"/>
      <c r="BA69" s="25"/>
      <c r="BB69" s="23"/>
      <c r="BC69" s="29"/>
      <c r="BD69" s="23"/>
      <c r="BE69" s="23"/>
      <c r="BF69" s="29"/>
    </row>
    <row r="70" spans="2:58" ht="10.5" customHeight="1">
      <c r="B70" s="16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"/>
      <c r="Q70" s="3"/>
      <c r="R70" s="3"/>
      <c r="S70" s="3"/>
      <c r="T70" s="3"/>
      <c r="U70" s="3"/>
      <c r="V70" s="3"/>
      <c r="W70" s="3"/>
      <c r="X70" s="4"/>
      <c r="Y70" s="4"/>
      <c r="Z70" s="4"/>
      <c r="AA70" s="4"/>
      <c r="AB70" s="230" t="s">
        <v>26</v>
      </c>
      <c r="AC70" s="225" t="s">
        <v>118</v>
      </c>
      <c r="AD70" s="62">
        <f>IF(AR61="","",AR61)</f>
        <v>14</v>
      </c>
      <c r="AE70" s="53" t="str">
        <f t="shared" si="6"/>
        <v>-</v>
      </c>
      <c r="AF70" s="18">
        <f>IF(AP61="","",AP61)</f>
        <v>16</v>
      </c>
      <c r="AG70" s="330" t="str">
        <f>IF(AI67="","",AI67)</f>
        <v>-</v>
      </c>
      <c r="AH70" s="66">
        <f>IF(AR64="","",AR64)</f>
        <v>13</v>
      </c>
      <c r="AI70" s="53" t="str">
        <f t="shared" si="7"/>
        <v>-</v>
      </c>
      <c r="AJ70" s="18">
        <f>IF(AP64="","",AP64)</f>
        <v>15</v>
      </c>
      <c r="AK70" s="330">
        <f>IF(AM67="","",AM67)</f>
      </c>
      <c r="AL70" s="66">
        <f>IF(AR67="","",AR67)</f>
        <v>9</v>
      </c>
      <c r="AM70" s="53" t="str">
        <f>IF(AL70="","","-")</f>
        <v>-</v>
      </c>
      <c r="AN70" s="18">
        <f>IF(AP67="","",AP67)</f>
        <v>15</v>
      </c>
      <c r="AO70" s="330" t="str">
        <f>IF(AQ67="","",AQ67)</f>
        <v>-</v>
      </c>
      <c r="AP70" s="343"/>
      <c r="AQ70" s="312"/>
      <c r="AR70" s="312"/>
      <c r="AS70" s="402"/>
      <c r="AT70" s="368"/>
      <c r="AU70" s="369"/>
      <c r="AV70" s="369"/>
      <c r="AW70" s="370"/>
      <c r="AX70" s="26"/>
      <c r="AY70" s="37">
        <f>COUNTIF(AD69:AS71,"○")</f>
        <v>0</v>
      </c>
      <c r="AZ70" s="38">
        <f>COUNTIF(AD69:AS71,"×")</f>
        <v>3</v>
      </c>
      <c r="BA70" s="31">
        <f>(IF((AD69&gt;AF69),1,0))+(IF((AD70&gt;AF70),1,0))+(IF((AD71&gt;AF71),1,0))+(IF((AH69&gt;AJ69),1,0))+(IF((AH70&gt;AJ70),1,0))+(IF((AH71&gt;AJ71),1,0))+(IF((AL69&gt;AN69),1,0))+(IF((AL70&gt;AN70),1,0))+(IF((AL71&gt;AN71),1,0))+(IF((AP69&gt;AR69),1,0))+(IF((AP70&gt;AR70),1,0))+(IF((AP71&gt;AR71),1,0))</f>
        <v>1</v>
      </c>
      <c r="BB70" s="32">
        <f>(IF((AD69&lt;AF69),1,0))+(IF((AD70&lt;AF70),1,0))+(IF((AD71&lt;AF71),1,0))+(IF((AH69&lt;AJ69),1,0))+(IF((AH70&lt;AJ70),1,0))+(IF((AH71&lt;AJ71),1,0))+(IF((AL69&lt;AN69),1,0))+(IF((AL70&lt;AN70),1,0))+(IF((AL71&lt;AN71),1,0))+(IF((AP69&lt;AR69),1,0))+(IF((AP70&lt;AR70),1,0))+(IF((AP71&lt;AR71),1,0))</f>
        <v>6</v>
      </c>
      <c r="BC70" s="33">
        <f>BA70-BB70</f>
        <v>-5</v>
      </c>
      <c r="BD70" s="38">
        <f>SUM(AD69:AD71,AH69:AH71,AL69:AL71,AP69:AP71)</f>
        <v>78</v>
      </c>
      <c r="BE70" s="38">
        <f>SUM(AF69:AF71,AJ69:AJ71,AN69:AN71,AR69:AR71)</f>
        <v>103</v>
      </c>
      <c r="BF70" s="39">
        <f>BD70-BE70</f>
        <v>-25</v>
      </c>
    </row>
    <row r="71" spans="2:58" ht="10.5" customHeight="1" thickBot="1">
      <c r="B71" s="16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"/>
      <c r="Q71" s="3"/>
      <c r="R71" s="3"/>
      <c r="S71" s="3"/>
      <c r="T71" s="3"/>
      <c r="U71" s="3"/>
      <c r="V71" s="3"/>
      <c r="W71" s="3"/>
      <c r="X71" s="4"/>
      <c r="Y71" s="4"/>
      <c r="Z71" s="4"/>
      <c r="AA71" s="4"/>
      <c r="AB71" s="232"/>
      <c r="AC71" s="233"/>
      <c r="AD71" s="69">
        <f>IF(AR62="","",AR62)</f>
        <v>13</v>
      </c>
      <c r="AE71" s="70" t="str">
        <f t="shared" si="6"/>
        <v>-</v>
      </c>
      <c r="AF71" s="19">
        <f>IF(AP62="","",AP62)</f>
        <v>15</v>
      </c>
      <c r="AG71" s="384" t="str">
        <f>IF(AI68="","",AI68)</f>
        <v>-</v>
      </c>
      <c r="AH71" s="71">
        <f>IF(AR65="","",AR65)</f>
      </c>
      <c r="AI71" s="70">
        <f t="shared" si="7"/>
      </c>
      <c r="AJ71" s="19">
        <f>IF(AP65="","",AP65)</f>
      </c>
      <c r="AK71" s="384">
        <f>IF(AM68="","",AM68)</f>
      </c>
      <c r="AL71" s="71">
        <f>IF(AR68="","",AR68)</f>
      </c>
      <c r="AM71" s="70">
        <f>IF(AL71="","","-")</f>
      </c>
      <c r="AN71" s="19">
        <f>IF(AP68="","",AP68)</f>
      </c>
      <c r="AO71" s="384">
        <f>IF(AQ68="","",AQ68)</f>
      </c>
      <c r="AP71" s="381"/>
      <c r="AQ71" s="382"/>
      <c r="AR71" s="382"/>
      <c r="AS71" s="403"/>
      <c r="AT71" s="49">
        <f>AY70</f>
        <v>0</v>
      </c>
      <c r="AU71" s="50" t="s">
        <v>10</v>
      </c>
      <c r="AV71" s="50">
        <f>AZ70</f>
        <v>3</v>
      </c>
      <c r="AW71" s="51" t="s">
        <v>7</v>
      </c>
      <c r="AX71" s="26"/>
      <c r="AY71" s="45"/>
      <c r="AZ71" s="46"/>
      <c r="BA71" s="45"/>
      <c r="BB71" s="46"/>
      <c r="BC71" s="47"/>
      <c r="BD71" s="46"/>
      <c r="BE71" s="46"/>
      <c r="BF71" s="47"/>
    </row>
    <row r="72" spans="2:57" ht="10.5" customHeight="1">
      <c r="B72" s="16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"/>
      <c r="Q72" s="3"/>
      <c r="R72" s="3"/>
      <c r="S72" s="3"/>
      <c r="T72" s="3"/>
      <c r="U72" s="3"/>
      <c r="V72" s="3"/>
      <c r="W72" s="3"/>
      <c r="X72" s="4"/>
      <c r="Y72" s="4"/>
      <c r="Z72" s="4"/>
      <c r="AA72" s="4"/>
      <c r="AY72" s="2"/>
      <c r="AZ72" s="2"/>
      <c r="BA72" s="2"/>
      <c r="BB72" s="2"/>
      <c r="BC72" s="2"/>
      <c r="BD72" s="2"/>
      <c r="BE72" s="2"/>
    </row>
    <row r="73" spans="2:57" ht="10.5" customHeight="1" thickBot="1">
      <c r="B73" s="16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"/>
      <c r="Q73" s="3"/>
      <c r="R73" s="3"/>
      <c r="S73" s="3"/>
      <c r="T73" s="3"/>
      <c r="U73" s="3"/>
      <c r="V73" s="3"/>
      <c r="W73" s="3"/>
      <c r="X73" s="4"/>
      <c r="Y73" s="4"/>
      <c r="Z73" s="4"/>
      <c r="AA73" s="4"/>
      <c r="AY73" s="2"/>
      <c r="AZ73" s="2"/>
      <c r="BA73" s="2"/>
      <c r="BB73" s="2"/>
      <c r="BC73" s="2"/>
      <c r="BD73" s="2"/>
      <c r="BE73" s="2"/>
    </row>
    <row r="74" spans="2:57" ht="10.5" customHeight="1" thickBot="1">
      <c r="B74" s="152"/>
      <c r="C74" s="153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4"/>
      <c r="Q74" s="154"/>
      <c r="R74" s="154"/>
      <c r="S74" s="154"/>
      <c r="T74" s="154"/>
      <c r="U74" s="154"/>
      <c r="V74" s="154"/>
      <c r="W74" s="154"/>
      <c r="X74" s="155"/>
      <c r="Y74" s="155"/>
      <c r="Z74" s="155"/>
      <c r="AA74" s="155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2"/>
      <c r="BC74" s="2"/>
      <c r="BD74" s="2"/>
      <c r="BE74" s="2"/>
    </row>
    <row r="75" spans="18:58" ht="10.5" customHeight="1">
      <c r="R75" s="3"/>
      <c r="S75" s="3"/>
      <c r="T75" s="3"/>
      <c r="U75" s="3"/>
      <c r="V75" s="3"/>
      <c r="W75" s="3"/>
      <c r="X75" s="4"/>
      <c r="Y75" s="4"/>
      <c r="Z75" s="4"/>
      <c r="AA75" s="4"/>
      <c r="AB75" s="345" t="s">
        <v>29</v>
      </c>
      <c r="AC75" s="346"/>
      <c r="AD75" s="328" t="str">
        <f>AB77</f>
        <v>松原孝介</v>
      </c>
      <c r="AE75" s="325"/>
      <c r="AF75" s="325"/>
      <c r="AG75" s="326"/>
      <c r="AH75" s="324" t="str">
        <f>AB80</f>
        <v>真鍋英輝</v>
      </c>
      <c r="AI75" s="325"/>
      <c r="AJ75" s="325"/>
      <c r="AK75" s="326"/>
      <c r="AL75" s="324" t="str">
        <f>AB83</f>
        <v>髙橋渓人</v>
      </c>
      <c r="AM75" s="325"/>
      <c r="AN75" s="325"/>
      <c r="AO75" s="326"/>
      <c r="AP75" s="324" t="str">
        <f>AB86</f>
        <v>古川裕喜</v>
      </c>
      <c r="AQ75" s="325"/>
      <c r="AR75" s="325"/>
      <c r="AS75" s="327"/>
      <c r="AT75" s="394" t="s">
        <v>1</v>
      </c>
      <c r="AU75" s="395"/>
      <c r="AV75" s="395"/>
      <c r="AW75" s="396"/>
      <c r="AX75" s="26"/>
      <c r="AY75" s="332" t="s">
        <v>3</v>
      </c>
      <c r="AZ75" s="334"/>
      <c r="BA75" s="332" t="s">
        <v>4</v>
      </c>
      <c r="BB75" s="333"/>
      <c r="BC75" s="334"/>
      <c r="BD75" s="335" t="s">
        <v>5</v>
      </c>
      <c r="BE75" s="336"/>
      <c r="BF75" s="337"/>
    </row>
    <row r="76" spans="18:58" ht="10.5" customHeight="1" thickBot="1">
      <c r="R76" s="3"/>
      <c r="S76" s="3"/>
      <c r="T76" s="3"/>
      <c r="U76" s="3"/>
      <c r="V76" s="3"/>
      <c r="W76" s="3"/>
      <c r="X76" s="4"/>
      <c r="Y76" s="4"/>
      <c r="Z76" s="4"/>
      <c r="AA76" s="4"/>
      <c r="AB76" s="347"/>
      <c r="AC76" s="348"/>
      <c r="AD76" s="386" t="str">
        <f>AB78</f>
        <v>中山大輔</v>
      </c>
      <c r="AE76" s="387"/>
      <c r="AF76" s="387"/>
      <c r="AG76" s="388"/>
      <c r="AH76" s="389" t="str">
        <f>AB81</f>
        <v>中村洋一</v>
      </c>
      <c r="AI76" s="387"/>
      <c r="AJ76" s="387"/>
      <c r="AK76" s="388"/>
      <c r="AL76" s="389" t="str">
        <f>AB84</f>
        <v>真鍋大輝</v>
      </c>
      <c r="AM76" s="387"/>
      <c r="AN76" s="387"/>
      <c r="AO76" s="388"/>
      <c r="AP76" s="389" t="str">
        <f>AB87</f>
        <v>久米祥司</v>
      </c>
      <c r="AQ76" s="387"/>
      <c r="AR76" s="387"/>
      <c r="AS76" s="390"/>
      <c r="AT76" s="391" t="s">
        <v>2</v>
      </c>
      <c r="AU76" s="392"/>
      <c r="AV76" s="392"/>
      <c r="AW76" s="393"/>
      <c r="AX76" s="26"/>
      <c r="AY76" s="24" t="s">
        <v>6</v>
      </c>
      <c r="AZ76" s="20" t="s">
        <v>7</v>
      </c>
      <c r="BA76" s="24" t="s">
        <v>11</v>
      </c>
      <c r="BB76" s="20" t="s">
        <v>8</v>
      </c>
      <c r="BC76" s="21" t="s">
        <v>9</v>
      </c>
      <c r="BD76" s="20" t="s">
        <v>11</v>
      </c>
      <c r="BE76" s="20" t="s">
        <v>8</v>
      </c>
      <c r="BF76" s="21" t="s">
        <v>9</v>
      </c>
    </row>
    <row r="77" spans="18:58" ht="10.5" customHeight="1">
      <c r="R77" s="3"/>
      <c r="S77" s="3"/>
      <c r="T77" s="3"/>
      <c r="U77" s="3"/>
      <c r="V77" s="3"/>
      <c r="W77" s="3"/>
      <c r="X77" s="4"/>
      <c r="Y77" s="4"/>
      <c r="Z77" s="4"/>
      <c r="AA77" s="4"/>
      <c r="AB77" s="224" t="s">
        <v>79</v>
      </c>
      <c r="AC77" s="225" t="s">
        <v>31</v>
      </c>
      <c r="AD77" s="308"/>
      <c r="AE77" s="309"/>
      <c r="AF77" s="309"/>
      <c r="AG77" s="310"/>
      <c r="AH77" s="52">
        <v>12</v>
      </c>
      <c r="AI77" s="53" t="str">
        <f>IF(AH77="","","-")</f>
        <v>-</v>
      </c>
      <c r="AJ77" s="54">
        <v>15</v>
      </c>
      <c r="AK77" s="317" t="str">
        <f>IF(AH77&lt;&gt;"",IF(AH77&gt;AJ77,IF(AH78&gt;AJ78,"○",IF(AH79&gt;AJ79,"○","×")),IF(AH78&gt;AJ78,IF(AH79&gt;AJ79,"○","×"),"×")),"")</f>
        <v>×</v>
      </c>
      <c r="AL77" s="52">
        <v>15</v>
      </c>
      <c r="AM77" s="55" t="str">
        <f aca="true" t="shared" si="8" ref="AM77:AM82">IF(AL77="","","-")</f>
        <v>-</v>
      </c>
      <c r="AN77" s="56">
        <v>11</v>
      </c>
      <c r="AO77" s="317" t="str">
        <f>IF(AL77&lt;&gt;"",IF(AL77&gt;AN77,IF(AL78&gt;AN78,"○",IF(AL79&gt;AN79,"○","×")),IF(AL78&gt;AN78,IF(AL79&gt;AN79,"○","×"),"×")),"")</f>
        <v>○</v>
      </c>
      <c r="AP77" s="57">
        <v>5</v>
      </c>
      <c r="AQ77" s="55" t="str">
        <f aca="true" t="shared" si="9" ref="AQ77:AQ85">IF(AP77="","","-")</f>
        <v>-</v>
      </c>
      <c r="AR77" s="54">
        <v>15</v>
      </c>
      <c r="AS77" s="320" t="str">
        <f>IF(AP77&lt;&gt;"",IF(AP77&gt;AR77,IF(AP78&gt;AR78,"○",IF(AP79&gt;AR79,"○","×")),IF(AP78&gt;AR78,IF(AP79&gt;AR79,"○","×"),"×")),"")</f>
        <v>○</v>
      </c>
      <c r="AT77" s="365" t="s">
        <v>252</v>
      </c>
      <c r="AU77" s="366"/>
      <c r="AV77" s="366"/>
      <c r="AW77" s="367"/>
      <c r="AX77" s="26"/>
      <c r="AY77" s="37"/>
      <c r="AZ77" s="38"/>
      <c r="BA77" s="25"/>
      <c r="BB77" s="23"/>
      <c r="BC77" s="29"/>
      <c r="BD77" s="38"/>
      <c r="BE77" s="38"/>
      <c r="BF77" s="39"/>
    </row>
    <row r="78" spans="2:58" ht="10.5" customHeight="1">
      <c r="B78" s="351" t="s">
        <v>37</v>
      </c>
      <c r="C78" s="351"/>
      <c r="D78" s="351"/>
      <c r="E78" s="351"/>
      <c r="F78" s="351"/>
      <c r="G78" s="351"/>
      <c r="H78" s="352" t="s">
        <v>98</v>
      </c>
      <c r="I78" s="352"/>
      <c r="J78" s="352"/>
      <c r="K78" s="352"/>
      <c r="L78" s="352"/>
      <c r="M78" s="352"/>
      <c r="N78" s="352"/>
      <c r="O78" s="352"/>
      <c r="P78" s="352"/>
      <c r="Q78" s="352"/>
      <c r="R78" s="3"/>
      <c r="S78" s="3"/>
      <c r="T78" s="3"/>
      <c r="U78" s="3"/>
      <c r="V78" s="3"/>
      <c r="W78" s="3"/>
      <c r="X78" s="4"/>
      <c r="Y78" s="4"/>
      <c r="Z78" s="4"/>
      <c r="AA78" s="4"/>
      <c r="AB78" s="224" t="s">
        <v>119</v>
      </c>
      <c r="AC78" s="225" t="s">
        <v>120</v>
      </c>
      <c r="AD78" s="311"/>
      <c r="AE78" s="312"/>
      <c r="AF78" s="312"/>
      <c r="AG78" s="313"/>
      <c r="AH78" s="52">
        <v>8</v>
      </c>
      <c r="AI78" s="53" t="str">
        <f>IF(AH78="","","-")</f>
        <v>-</v>
      </c>
      <c r="AJ78" s="58">
        <v>15</v>
      </c>
      <c r="AK78" s="318"/>
      <c r="AL78" s="52">
        <v>12</v>
      </c>
      <c r="AM78" s="53" t="str">
        <f t="shared" si="8"/>
        <v>-</v>
      </c>
      <c r="AN78" s="54">
        <v>15</v>
      </c>
      <c r="AO78" s="318"/>
      <c r="AP78" s="52">
        <v>15</v>
      </c>
      <c r="AQ78" s="53" t="str">
        <f t="shared" si="9"/>
        <v>-</v>
      </c>
      <c r="AR78" s="54">
        <v>13</v>
      </c>
      <c r="AS78" s="321"/>
      <c r="AT78" s="368"/>
      <c r="AU78" s="369"/>
      <c r="AV78" s="369"/>
      <c r="AW78" s="370"/>
      <c r="AX78" s="26"/>
      <c r="AY78" s="37">
        <f>COUNTIF(AD77:AS79,"○")</f>
        <v>2</v>
      </c>
      <c r="AZ78" s="38">
        <f>COUNTIF(AD77:AS79,"×")</f>
        <v>1</v>
      </c>
      <c r="BA78" s="31">
        <f>(IF((AD77&gt;AF77),1,0))+(IF((AD78&gt;AF78),1,0))+(IF((AD79&gt;AF79),1,0))+(IF((AH77&gt;AJ77),1,0))+(IF((AH78&gt;AJ78),1,0))+(IF((AH79&gt;AJ79),1,0))+(IF((AL77&gt;AN77),1,0))+(IF((AL78&gt;AN78),1,0))+(IF((AL79&gt;AN79),1,0))+(IF((AP77&gt;AR77),1,0))+(IF((AP78&gt;AR78),1,0))+(IF((AP79&gt;AR79),1,0))</f>
        <v>4</v>
      </c>
      <c r="BB78" s="32">
        <f>(IF((AD77&lt;AF77),1,0))+(IF((AD78&lt;AF78),1,0))+(IF((AD79&lt;AF79),1,0))+(IF((AH77&lt;AJ77),1,0))+(IF((AH78&lt;AJ78),1,0))+(IF((AH79&lt;AJ79),1,0))+(IF((AL77&lt;AN77),1,0))+(IF((AL78&lt;AN78),1,0))+(IF((AL79&lt;AN79),1,0))+(IF((AP77&lt;AR77),1,0))+(IF((AP78&lt;AR78),1,0))+(IF((AP79&lt;AR79),1,0))</f>
        <v>4</v>
      </c>
      <c r="BC78" s="33">
        <f>BA78-BB78</f>
        <v>0</v>
      </c>
      <c r="BD78" s="38">
        <f>SUM(AD77:AD79,AH77:AH79,AL77:AL79,AP77:AP79)</f>
        <v>97</v>
      </c>
      <c r="BE78" s="38">
        <f>SUM(AF77:AF79,AJ77:AJ79,AN77:AN79,AR77:AR79)</f>
        <v>103</v>
      </c>
      <c r="BF78" s="39">
        <f>BD78-BE78</f>
        <v>-6</v>
      </c>
    </row>
    <row r="79" spans="2:58" ht="10.5" customHeight="1">
      <c r="B79" s="351"/>
      <c r="C79" s="351"/>
      <c r="D79" s="351"/>
      <c r="E79" s="351"/>
      <c r="F79" s="351"/>
      <c r="G79" s="351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"/>
      <c r="S79" s="3"/>
      <c r="T79" s="3"/>
      <c r="U79" s="3"/>
      <c r="V79" s="3"/>
      <c r="W79" s="3"/>
      <c r="X79" s="4"/>
      <c r="Y79" s="4"/>
      <c r="Z79" s="4"/>
      <c r="AA79" s="4"/>
      <c r="AB79" s="226"/>
      <c r="AC79" s="227"/>
      <c r="AD79" s="314"/>
      <c r="AE79" s="315"/>
      <c r="AF79" s="315"/>
      <c r="AG79" s="316"/>
      <c r="AH79" s="59"/>
      <c r="AI79" s="53">
        <f>IF(AH79="","","-")</f>
      </c>
      <c r="AJ79" s="60"/>
      <c r="AK79" s="319"/>
      <c r="AL79" s="59">
        <v>15</v>
      </c>
      <c r="AM79" s="61" t="str">
        <f t="shared" si="8"/>
        <v>-</v>
      </c>
      <c r="AN79" s="60">
        <v>9</v>
      </c>
      <c r="AO79" s="318"/>
      <c r="AP79" s="59">
        <v>15</v>
      </c>
      <c r="AQ79" s="61" t="str">
        <f t="shared" si="9"/>
        <v>-</v>
      </c>
      <c r="AR79" s="60">
        <v>10</v>
      </c>
      <c r="AS79" s="321"/>
      <c r="AT79" s="34">
        <f>AY78</f>
        <v>2</v>
      </c>
      <c r="AU79" s="35" t="s">
        <v>10</v>
      </c>
      <c r="AV79" s="35">
        <f>AZ78</f>
        <v>1</v>
      </c>
      <c r="AW79" s="36" t="s">
        <v>7</v>
      </c>
      <c r="AX79" s="26"/>
      <c r="AY79" s="37"/>
      <c r="AZ79" s="38"/>
      <c r="BA79" s="37"/>
      <c r="BB79" s="38"/>
      <c r="BC79" s="39"/>
      <c r="BD79" s="38"/>
      <c r="BE79" s="38"/>
      <c r="BF79" s="39"/>
    </row>
    <row r="80" spans="2:58" ht="10.5" customHeight="1">
      <c r="B80" s="351"/>
      <c r="C80" s="351"/>
      <c r="D80" s="351"/>
      <c r="E80" s="351"/>
      <c r="F80" s="351"/>
      <c r="G80" s="351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"/>
      <c r="S80" s="3"/>
      <c r="T80" s="3"/>
      <c r="U80" s="3"/>
      <c r="V80" s="3"/>
      <c r="W80" s="3"/>
      <c r="X80" s="4"/>
      <c r="Y80" s="4"/>
      <c r="Z80" s="4"/>
      <c r="AA80" s="4"/>
      <c r="AB80" s="224" t="s">
        <v>236</v>
      </c>
      <c r="AC80" s="228" t="s">
        <v>122</v>
      </c>
      <c r="AD80" s="62">
        <f>IF(AJ77="","",AJ77)</f>
        <v>15</v>
      </c>
      <c r="AE80" s="53" t="str">
        <f aca="true" t="shared" si="10" ref="AE80:AE88">IF(AD80="","","-")</f>
        <v>-</v>
      </c>
      <c r="AF80" s="18">
        <f>IF(AH77="","",AH77)</f>
        <v>12</v>
      </c>
      <c r="AG80" s="329" t="str">
        <f>IF(AK77="","",IF(AK77="○","×",IF(AK77="×","○")))</f>
        <v>○</v>
      </c>
      <c r="AH80" s="340"/>
      <c r="AI80" s="341"/>
      <c r="AJ80" s="341"/>
      <c r="AK80" s="342"/>
      <c r="AL80" s="52">
        <v>15</v>
      </c>
      <c r="AM80" s="53" t="str">
        <f t="shared" si="8"/>
        <v>-</v>
      </c>
      <c r="AN80" s="54">
        <v>11</v>
      </c>
      <c r="AO80" s="397" t="str">
        <f>IF(AL80&lt;&gt;"",IF(AL80&gt;AN80,IF(AL81&gt;AN81,"○",IF(AL82&gt;AN82,"○","×")),IF(AL81&gt;AN81,IF(AL82&gt;AN82,"○","×"),"×")),"")</f>
        <v>○</v>
      </c>
      <c r="AP80" s="52">
        <v>12</v>
      </c>
      <c r="AQ80" s="53" t="str">
        <f t="shared" si="9"/>
        <v>-</v>
      </c>
      <c r="AR80" s="54">
        <v>15</v>
      </c>
      <c r="AS80" s="322" t="str">
        <f>IF(AP80&lt;&gt;"",IF(AP80&gt;AR80,IF(AP81&gt;AR81,"○",IF(AP82&gt;AR82,"○","×")),IF(AP81&gt;AR81,IF(AP82&gt;AR82,"○","×"),"×")),"")</f>
        <v>○</v>
      </c>
      <c r="AT80" s="398" t="s">
        <v>250</v>
      </c>
      <c r="AU80" s="399"/>
      <c r="AV80" s="399"/>
      <c r="AW80" s="400"/>
      <c r="AX80" s="26"/>
      <c r="AY80" s="25"/>
      <c r="AZ80" s="23"/>
      <c r="BA80" s="25"/>
      <c r="BB80" s="23"/>
      <c r="BC80" s="29"/>
      <c r="BD80" s="23"/>
      <c r="BE80" s="23"/>
      <c r="BF80" s="29"/>
    </row>
    <row r="81" spans="2:58" ht="10.5" customHeight="1">
      <c r="B81" s="16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"/>
      <c r="Q81" s="3"/>
      <c r="R81" s="3"/>
      <c r="S81" s="3"/>
      <c r="T81" s="3"/>
      <c r="U81" s="3"/>
      <c r="V81" s="3"/>
      <c r="W81" s="3"/>
      <c r="X81" s="4"/>
      <c r="Y81" s="4"/>
      <c r="Z81" s="4"/>
      <c r="AA81" s="4"/>
      <c r="AB81" s="224" t="s">
        <v>121</v>
      </c>
      <c r="AC81" s="225" t="s">
        <v>122</v>
      </c>
      <c r="AD81" s="62">
        <f>IF(AJ78="","",AJ78)</f>
        <v>15</v>
      </c>
      <c r="AE81" s="53" t="str">
        <f t="shared" si="10"/>
        <v>-</v>
      </c>
      <c r="AF81" s="18">
        <f>IF(AH78="","",AH78)</f>
        <v>8</v>
      </c>
      <c r="AG81" s="330" t="str">
        <f>IF(AI78="","",AI78)</f>
        <v>-</v>
      </c>
      <c r="AH81" s="343"/>
      <c r="AI81" s="312"/>
      <c r="AJ81" s="312"/>
      <c r="AK81" s="313"/>
      <c r="AL81" s="52">
        <v>15</v>
      </c>
      <c r="AM81" s="53" t="str">
        <f t="shared" si="8"/>
        <v>-</v>
      </c>
      <c r="AN81" s="54">
        <v>11</v>
      </c>
      <c r="AO81" s="318"/>
      <c r="AP81" s="52">
        <v>15</v>
      </c>
      <c r="AQ81" s="53" t="str">
        <f t="shared" si="9"/>
        <v>-</v>
      </c>
      <c r="AR81" s="54">
        <v>12</v>
      </c>
      <c r="AS81" s="321"/>
      <c r="AT81" s="368"/>
      <c r="AU81" s="369"/>
      <c r="AV81" s="369"/>
      <c r="AW81" s="370"/>
      <c r="AX81" s="26"/>
      <c r="AY81" s="37">
        <f>COUNTIF(AD80:AS82,"○")</f>
        <v>3</v>
      </c>
      <c r="AZ81" s="38">
        <f>COUNTIF(AD80:AS82,"×")</f>
        <v>0</v>
      </c>
      <c r="BA81" s="31">
        <f>(IF((AD80&gt;AF80),1,0))+(IF((AD81&gt;AF81),1,0))+(IF((AD82&gt;AF82),1,0))+(IF((AH80&gt;AJ80),1,0))+(IF((AH81&gt;AJ81),1,0))+(IF((AH82&gt;AJ82),1,0))+(IF((AL80&gt;AN80),1,0))+(IF((AL81&gt;AN81),1,0))+(IF((AL82&gt;AN82),1,0))+(IF((AP80&gt;AR80),1,0))+(IF((AP81&gt;AR81),1,0))+(IF((AP82&gt;AR82),1,0))</f>
        <v>6</v>
      </c>
      <c r="BB81" s="32">
        <f>(IF((AD80&lt;AF80),1,0))+(IF((AD81&lt;AF81),1,0))+(IF((AD82&lt;AF82),1,0))+(IF((AH80&lt;AJ80),1,0))+(IF((AH81&lt;AJ81),1,0))+(IF((AH82&lt;AJ82),1,0))+(IF((AL80&lt;AN80),1,0))+(IF((AL81&lt;AN81),1,0))+(IF((AL82&lt;AN82),1,0))+(IF((AP80&lt;AR80),1,0))+(IF((AP81&lt;AR81),1,0))+(IF((AP82&lt;AR82),1,0))</f>
        <v>1</v>
      </c>
      <c r="BC81" s="33">
        <f>BA81-BB81</f>
        <v>5</v>
      </c>
      <c r="BD81" s="38">
        <f>SUM(AD80:AD82,AH80:AH82,AL80:AL82,AP80:AP82)</f>
        <v>102</v>
      </c>
      <c r="BE81" s="38">
        <f>SUM(AF80:AF82,AJ80:AJ82,AN80:AN82,AR80:AR82)</f>
        <v>82</v>
      </c>
      <c r="BF81" s="39">
        <f>BD81-BE81</f>
        <v>20</v>
      </c>
    </row>
    <row r="82" spans="2:58" ht="10.5" customHeight="1">
      <c r="B82" s="16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"/>
      <c r="Q82" s="3"/>
      <c r="R82" s="3"/>
      <c r="S82" s="3"/>
      <c r="T82" s="3"/>
      <c r="U82" s="3"/>
      <c r="V82" s="3"/>
      <c r="W82" s="3"/>
      <c r="X82" s="4"/>
      <c r="Y82" s="4"/>
      <c r="Z82" s="4"/>
      <c r="AA82" s="4"/>
      <c r="AB82" s="226"/>
      <c r="AC82" s="229"/>
      <c r="AD82" s="63">
        <f>IF(AJ79="","",AJ79)</f>
      </c>
      <c r="AE82" s="53">
        <f t="shared" si="10"/>
      </c>
      <c r="AF82" s="64">
        <f>IF(AH79="","",AH79)</f>
      </c>
      <c r="AG82" s="331">
        <f>IF(AI79="","",AI79)</f>
      </c>
      <c r="AH82" s="344"/>
      <c r="AI82" s="315"/>
      <c r="AJ82" s="315"/>
      <c r="AK82" s="316"/>
      <c r="AL82" s="59"/>
      <c r="AM82" s="53">
        <f t="shared" si="8"/>
      </c>
      <c r="AN82" s="60"/>
      <c r="AO82" s="319"/>
      <c r="AP82" s="59">
        <v>15</v>
      </c>
      <c r="AQ82" s="61" t="str">
        <f t="shared" si="9"/>
        <v>-</v>
      </c>
      <c r="AR82" s="60">
        <v>13</v>
      </c>
      <c r="AS82" s="323"/>
      <c r="AT82" s="34">
        <f>AY81</f>
        <v>3</v>
      </c>
      <c r="AU82" s="35" t="s">
        <v>10</v>
      </c>
      <c r="AV82" s="35">
        <f>AZ81</f>
        <v>0</v>
      </c>
      <c r="AW82" s="36" t="s">
        <v>7</v>
      </c>
      <c r="AX82" s="26"/>
      <c r="AY82" s="45"/>
      <c r="AZ82" s="46"/>
      <c r="BA82" s="45"/>
      <c r="BB82" s="46"/>
      <c r="BC82" s="47"/>
      <c r="BD82" s="46"/>
      <c r="BE82" s="46"/>
      <c r="BF82" s="47"/>
    </row>
    <row r="83" spans="2:58" ht="10.5" customHeight="1">
      <c r="B83" s="354" t="str">
        <f>AB80</f>
        <v>真鍋英輝</v>
      </c>
      <c r="C83" s="349" t="str">
        <f>AC80</f>
        <v>新宮ﾊﾞﾄﾞﾐﾝﾄﾝｸﾗﾌﾞ</v>
      </c>
      <c r="D83" s="356" t="s">
        <v>16</v>
      </c>
      <c r="E83" s="357"/>
      <c r="F83" s="357"/>
      <c r="G83" s="358"/>
      <c r="H83" s="12"/>
      <c r="I83" s="9"/>
      <c r="J83" s="9"/>
      <c r="K83" s="9"/>
      <c r="L83" s="9"/>
      <c r="M83" s="9"/>
      <c r="N83" s="9"/>
      <c r="O83" s="9"/>
      <c r="P83" s="13"/>
      <c r="Q83" s="13"/>
      <c r="R83" s="13"/>
      <c r="S83" s="13"/>
      <c r="T83" s="13"/>
      <c r="Y83" s="2"/>
      <c r="Z83" s="4"/>
      <c r="AA83" s="4"/>
      <c r="AB83" s="230" t="s">
        <v>123</v>
      </c>
      <c r="AC83" s="225" t="s">
        <v>31</v>
      </c>
      <c r="AD83" s="62">
        <f>IF(AN77="","",AN77)</f>
        <v>11</v>
      </c>
      <c r="AE83" s="65" t="str">
        <f t="shared" si="10"/>
        <v>-</v>
      </c>
      <c r="AF83" s="18">
        <f>IF(AL77="","",AL77)</f>
        <v>15</v>
      </c>
      <c r="AG83" s="329" t="str">
        <f>IF(AO77="","",IF(AO77="○","×",IF(AO77="×","○")))</f>
        <v>×</v>
      </c>
      <c r="AH83" s="66">
        <f>IF(AN80="","",AN80)</f>
        <v>11</v>
      </c>
      <c r="AI83" s="53" t="str">
        <f aca="true" t="shared" si="11" ref="AI83:AI88">IF(AH83="","","-")</f>
        <v>-</v>
      </c>
      <c r="AJ83" s="18">
        <f>IF(AL80="","",AL80)</f>
        <v>15</v>
      </c>
      <c r="AK83" s="329" t="str">
        <f>IF(AO80="","",IF(AO80="○","×",IF(AO80="×","○")))</f>
        <v>×</v>
      </c>
      <c r="AL83" s="340"/>
      <c r="AM83" s="341"/>
      <c r="AN83" s="341"/>
      <c r="AO83" s="342"/>
      <c r="AP83" s="52">
        <v>15</v>
      </c>
      <c r="AQ83" s="53" t="str">
        <f t="shared" si="9"/>
        <v>-</v>
      </c>
      <c r="AR83" s="54">
        <v>13</v>
      </c>
      <c r="AS83" s="321" t="str">
        <f>IF(AP83&lt;&gt;"",IF(AP83&gt;AR83,IF(AP84&gt;AR84,"○",IF(AP85&gt;AR85,"○","×")),IF(AP84&gt;AR84,IF(AP85&gt;AR85,"○","×"),"×")),"")</f>
        <v>×</v>
      </c>
      <c r="AT83" s="398" t="s">
        <v>251</v>
      </c>
      <c r="AU83" s="399"/>
      <c r="AV83" s="399"/>
      <c r="AW83" s="400"/>
      <c r="AX83" s="26"/>
      <c r="AY83" s="37"/>
      <c r="AZ83" s="38"/>
      <c r="BA83" s="37"/>
      <c r="BB83" s="38"/>
      <c r="BC83" s="39"/>
      <c r="BD83" s="38"/>
      <c r="BE83" s="38"/>
      <c r="BF83" s="39"/>
    </row>
    <row r="84" spans="2:58" ht="10.5" customHeight="1">
      <c r="B84" s="355"/>
      <c r="C84" s="350"/>
      <c r="D84" s="359"/>
      <c r="E84" s="360"/>
      <c r="F84" s="360"/>
      <c r="G84" s="361"/>
      <c r="H84" s="12"/>
      <c r="I84" s="9"/>
      <c r="J84" s="9"/>
      <c r="K84" s="9"/>
      <c r="L84" s="9"/>
      <c r="M84" s="9"/>
      <c r="N84" s="9"/>
      <c r="O84" s="9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4"/>
      <c r="AA84" s="4"/>
      <c r="AB84" s="230" t="s">
        <v>81</v>
      </c>
      <c r="AC84" s="225" t="s">
        <v>31</v>
      </c>
      <c r="AD84" s="62">
        <f>IF(AN78="","",AN78)</f>
        <v>15</v>
      </c>
      <c r="AE84" s="53" t="str">
        <f t="shared" si="10"/>
        <v>-</v>
      </c>
      <c r="AF84" s="18">
        <f>IF(AL78="","",AL78)</f>
        <v>12</v>
      </c>
      <c r="AG84" s="330">
        <f>IF(AI81="","",AI81)</f>
      </c>
      <c r="AH84" s="66">
        <f>IF(AN81="","",AN81)</f>
        <v>11</v>
      </c>
      <c r="AI84" s="53" t="str">
        <f t="shared" si="11"/>
        <v>-</v>
      </c>
      <c r="AJ84" s="18">
        <f>IF(AL81="","",AL81)</f>
        <v>15</v>
      </c>
      <c r="AK84" s="330" t="str">
        <f>IF(AM81="","",AM81)</f>
        <v>-</v>
      </c>
      <c r="AL84" s="343"/>
      <c r="AM84" s="312"/>
      <c r="AN84" s="312"/>
      <c r="AO84" s="313"/>
      <c r="AP84" s="52">
        <v>8</v>
      </c>
      <c r="AQ84" s="53" t="str">
        <f t="shared" si="9"/>
        <v>-</v>
      </c>
      <c r="AR84" s="54">
        <v>15</v>
      </c>
      <c r="AS84" s="321"/>
      <c r="AT84" s="368"/>
      <c r="AU84" s="369"/>
      <c r="AV84" s="369"/>
      <c r="AW84" s="370"/>
      <c r="AX84" s="26"/>
      <c r="AY84" s="37">
        <f>COUNTIF(AD83:AS85,"○")</f>
        <v>0</v>
      </c>
      <c r="AZ84" s="38">
        <f>COUNTIF(AD83:AS85,"×")</f>
        <v>3</v>
      </c>
      <c r="BA84" s="31">
        <f>(IF((AD83&gt;AF83),1,0))+(IF((AD84&gt;AF84),1,0))+(IF((AD85&gt;AF85),1,0))+(IF((AH83&gt;AJ83),1,0))+(IF((AH84&gt;AJ84),1,0))+(IF((AH85&gt;AJ85),1,0))+(IF((AL83&gt;AN83),1,0))+(IF((AL84&gt;AN84),1,0))+(IF((AL85&gt;AN85),1,0))+(IF((AP83&gt;AR83),1,0))+(IF((AP84&gt;AR84),1,0))+(IF((AP85&gt;AR85),1,0))</f>
        <v>2</v>
      </c>
      <c r="BB84" s="32">
        <f>(IF((AD83&lt;AF83),1,0))+(IF((AD84&lt;AF84),1,0))+(IF((AD85&lt;AF85),1,0))+(IF((AH83&lt;AJ83),1,0))+(IF((AH84&lt;AJ84),1,0))+(IF((AH85&lt;AJ85),1,0))+(IF((AL83&lt;AN83),1,0))+(IF((AL84&lt;AN84),1,0))+(IF((AL85&lt;AN85),1,0))+(IF((AP83&lt;AR83),1,0))+(IF((AP84&lt;AR84),1,0))+(IF((AP85&lt;AR85),1,0))</f>
        <v>6</v>
      </c>
      <c r="BC84" s="33">
        <f>BA84-BB84</f>
        <v>-4</v>
      </c>
      <c r="BD84" s="38">
        <f>SUM(AD83:AD85,AH83:AH85,AL83:AL85,AP83:AP85)</f>
        <v>91</v>
      </c>
      <c r="BE84" s="38">
        <f>SUM(AF83:AF85,AJ83:AJ85,AN83:AN85,AR83:AR85)</f>
        <v>115</v>
      </c>
      <c r="BF84" s="39">
        <f>BD84-BE84</f>
        <v>-24</v>
      </c>
    </row>
    <row r="85" spans="2:58" ht="10.5" customHeight="1">
      <c r="B85" s="354" t="str">
        <f>AB81</f>
        <v>中村洋一</v>
      </c>
      <c r="C85" s="349" t="str">
        <f>AC81</f>
        <v>新宮ﾊﾞﾄﾞﾐﾝﾄﾝｸﾗﾌﾞ</v>
      </c>
      <c r="D85" s="359"/>
      <c r="E85" s="360"/>
      <c r="F85" s="360"/>
      <c r="G85" s="361"/>
      <c r="H85" s="176"/>
      <c r="I85" s="176"/>
      <c r="J85" s="177"/>
      <c r="K85" s="9"/>
      <c r="L85" s="9"/>
      <c r="M85" s="9"/>
      <c r="N85" s="9"/>
      <c r="O85" s="9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4"/>
      <c r="AA85" s="4"/>
      <c r="AB85" s="226"/>
      <c r="AC85" s="227"/>
      <c r="AD85" s="63">
        <f>IF(AN79="","",AN79)</f>
        <v>9</v>
      </c>
      <c r="AE85" s="61" t="str">
        <f t="shared" si="10"/>
        <v>-</v>
      </c>
      <c r="AF85" s="64">
        <f>IF(AL79="","",AL79)</f>
        <v>15</v>
      </c>
      <c r="AG85" s="331">
        <f>IF(AI82="","",AI82)</f>
      </c>
      <c r="AH85" s="67">
        <f>IF(AN82="","",AN82)</f>
      </c>
      <c r="AI85" s="53">
        <f t="shared" si="11"/>
      </c>
      <c r="AJ85" s="64">
        <f>IF(AL82="","",AL82)</f>
      </c>
      <c r="AK85" s="331">
        <f>IF(AM82="","",AM82)</f>
      </c>
      <c r="AL85" s="344"/>
      <c r="AM85" s="315"/>
      <c r="AN85" s="315"/>
      <c r="AO85" s="316"/>
      <c r="AP85" s="59">
        <v>11</v>
      </c>
      <c r="AQ85" s="53" t="str">
        <f t="shared" si="9"/>
        <v>-</v>
      </c>
      <c r="AR85" s="60">
        <v>15</v>
      </c>
      <c r="AS85" s="323"/>
      <c r="AT85" s="34">
        <f>AY84</f>
        <v>0</v>
      </c>
      <c r="AU85" s="35" t="s">
        <v>10</v>
      </c>
      <c r="AV85" s="35">
        <f>AZ84</f>
        <v>3</v>
      </c>
      <c r="AW85" s="36" t="s">
        <v>7</v>
      </c>
      <c r="AX85" s="26"/>
      <c r="AY85" s="37"/>
      <c r="AZ85" s="38"/>
      <c r="BA85" s="37"/>
      <c r="BB85" s="38"/>
      <c r="BC85" s="39"/>
      <c r="BD85" s="38"/>
      <c r="BE85" s="38"/>
      <c r="BF85" s="39"/>
    </row>
    <row r="86" spans="2:58" ht="10.5" customHeight="1">
      <c r="B86" s="355"/>
      <c r="C86" s="350"/>
      <c r="D86" s="362"/>
      <c r="E86" s="363"/>
      <c r="F86" s="363"/>
      <c r="G86" s="364"/>
      <c r="H86" s="9"/>
      <c r="I86" s="9"/>
      <c r="J86" s="178"/>
      <c r="K86" s="9"/>
      <c r="L86" s="9"/>
      <c r="M86" s="9"/>
      <c r="N86" s="9"/>
      <c r="O86" s="9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4"/>
      <c r="AA86" s="4"/>
      <c r="AB86" s="234" t="s">
        <v>124</v>
      </c>
      <c r="AC86" s="228" t="s">
        <v>229</v>
      </c>
      <c r="AD86" s="62">
        <f>IF(AR77="","",AR77)</f>
        <v>15</v>
      </c>
      <c r="AE86" s="53" t="str">
        <f t="shared" si="10"/>
        <v>-</v>
      </c>
      <c r="AF86" s="18">
        <f>IF(AP77="","",AP77)</f>
        <v>5</v>
      </c>
      <c r="AG86" s="329" t="str">
        <f>IF(AS77="","",IF(AS77="○","×",IF(AS77="×","○")))</f>
        <v>×</v>
      </c>
      <c r="AH86" s="66">
        <f>IF(AR80="","",AR80)</f>
        <v>15</v>
      </c>
      <c r="AI86" s="65" t="str">
        <f t="shared" si="11"/>
        <v>-</v>
      </c>
      <c r="AJ86" s="18">
        <f>IF(AP80="","",AP80)</f>
        <v>12</v>
      </c>
      <c r="AK86" s="329" t="str">
        <f>IF(AS80="","",IF(AS80="○","×",IF(AS80="×","○")))</f>
        <v>×</v>
      </c>
      <c r="AL86" s="68">
        <f>IF(AR83="","",AR83)</f>
        <v>13</v>
      </c>
      <c r="AM86" s="53" t="str">
        <f>IF(AL86="","","-")</f>
        <v>-</v>
      </c>
      <c r="AN86" s="22">
        <f>IF(AP83="","",AP83)</f>
        <v>15</v>
      </c>
      <c r="AO86" s="329" t="str">
        <f>IF(AS83="","",IF(AS83="○","×",IF(AS83="×","○")))</f>
        <v>○</v>
      </c>
      <c r="AP86" s="340"/>
      <c r="AQ86" s="341"/>
      <c r="AR86" s="341"/>
      <c r="AS86" s="401"/>
      <c r="AT86" s="398" t="s">
        <v>259</v>
      </c>
      <c r="AU86" s="399"/>
      <c r="AV86" s="399"/>
      <c r="AW86" s="400"/>
      <c r="AX86" s="26"/>
      <c r="AY86" s="25"/>
      <c r="AZ86" s="23"/>
      <c r="BA86" s="25"/>
      <c r="BB86" s="23"/>
      <c r="BC86" s="29"/>
      <c r="BD86" s="23"/>
      <c r="BE86" s="23"/>
      <c r="BF86" s="29"/>
    </row>
    <row r="87" spans="2:58" ht="10.5" customHeight="1">
      <c r="B87" s="95"/>
      <c r="C87" s="149"/>
      <c r="D87" s="1"/>
      <c r="E87" s="1"/>
      <c r="F87" s="1"/>
      <c r="G87" s="1"/>
      <c r="H87" s="130">
        <v>15</v>
      </c>
      <c r="I87" s="130">
        <v>21</v>
      </c>
      <c r="J87" s="179">
        <v>18</v>
      </c>
      <c r="K87" s="9"/>
      <c r="L87" s="9"/>
      <c r="M87" s="9"/>
      <c r="N87" s="9"/>
      <c r="O87" s="9"/>
      <c r="P87" s="9"/>
      <c r="Q87" s="10"/>
      <c r="R87" s="5"/>
      <c r="S87" s="6"/>
      <c r="T87" s="6"/>
      <c r="U87" s="6"/>
      <c r="V87" s="6"/>
      <c r="W87" s="7"/>
      <c r="X87" s="7"/>
      <c r="Y87" s="7"/>
      <c r="Z87" s="4"/>
      <c r="AA87" s="4"/>
      <c r="AB87" s="230" t="s">
        <v>46</v>
      </c>
      <c r="AC87" s="225" t="s">
        <v>229</v>
      </c>
      <c r="AD87" s="62">
        <f>IF(AR78="","",AR78)</f>
        <v>13</v>
      </c>
      <c r="AE87" s="53" t="str">
        <f t="shared" si="10"/>
        <v>-</v>
      </c>
      <c r="AF87" s="18">
        <f>IF(AP78="","",AP78)</f>
        <v>15</v>
      </c>
      <c r="AG87" s="330" t="str">
        <f>IF(AI84="","",AI84)</f>
        <v>-</v>
      </c>
      <c r="AH87" s="66">
        <f>IF(AR81="","",AR81)</f>
        <v>12</v>
      </c>
      <c r="AI87" s="53" t="str">
        <f t="shared" si="11"/>
        <v>-</v>
      </c>
      <c r="AJ87" s="18">
        <f>IF(AP81="","",AP81)</f>
        <v>15</v>
      </c>
      <c r="AK87" s="330">
        <f>IF(AM84="","",AM84)</f>
      </c>
      <c r="AL87" s="66">
        <f>IF(AR84="","",AR84)</f>
        <v>15</v>
      </c>
      <c r="AM87" s="53" t="str">
        <f>IF(AL87="","","-")</f>
        <v>-</v>
      </c>
      <c r="AN87" s="18">
        <f>IF(AP84="","",AP84)</f>
        <v>8</v>
      </c>
      <c r="AO87" s="330" t="str">
        <f>IF(AQ84="","",AQ84)</f>
        <v>-</v>
      </c>
      <c r="AP87" s="343"/>
      <c r="AQ87" s="312"/>
      <c r="AR87" s="312"/>
      <c r="AS87" s="402"/>
      <c r="AT87" s="368"/>
      <c r="AU87" s="369"/>
      <c r="AV87" s="369"/>
      <c r="AW87" s="370"/>
      <c r="AX87" s="26"/>
      <c r="AY87" s="37">
        <f>COUNTIF(AD86:AS88,"○")</f>
        <v>1</v>
      </c>
      <c r="AZ87" s="38">
        <f>COUNTIF(AD86:AS88,"×")</f>
        <v>2</v>
      </c>
      <c r="BA87" s="31">
        <f>(IF((AD86&gt;AF86),1,0))+(IF((AD87&gt;AF87),1,0))+(IF((AD88&gt;AF88),1,0))+(IF((AH86&gt;AJ86),1,0))+(IF((AH87&gt;AJ87),1,0))+(IF((AH88&gt;AJ88),1,0))+(IF((AL86&gt;AN86),1,0))+(IF((AL87&gt;AN87),1,0))+(IF((AL88&gt;AN88),1,0))+(IF((AP86&gt;AR86),1,0))+(IF((AP87&gt;AR87),1,0))+(IF((AP88&gt;AR88),1,0))</f>
        <v>4</v>
      </c>
      <c r="BB87" s="32">
        <f>(IF((AD86&lt;AF86),1,0))+(IF((AD87&lt;AF87),1,0))+(IF((AD88&lt;AF88),1,0))+(IF((AH86&lt;AJ86),1,0))+(IF((AH87&lt;AJ87),1,0))+(IF((AH88&lt;AJ88),1,0))+(IF((AL86&lt;AN86),1,0))+(IF((AL87&lt;AN87),1,0))+(IF((AL88&lt;AN88),1,0))+(IF((AP86&lt;AR86),1,0))+(IF((AP87&lt;AR87),1,0))+(IF((AP88&lt;AR88),1,0))</f>
        <v>5</v>
      </c>
      <c r="BC87" s="33">
        <f>BA87-BB87</f>
        <v>-1</v>
      </c>
      <c r="BD87" s="38">
        <f>SUM(AD86:AD88,AH86:AH88,AL86:AL88,AP86:AP88)</f>
        <v>121</v>
      </c>
      <c r="BE87" s="38">
        <f>SUM(AF86:AF88,AJ86:AJ88,AN86:AN88,AR86:AR88)</f>
        <v>111</v>
      </c>
      <c r="BF87" s="39">
        <f>BD87-BE87</f>
        <v>10</v>
      </c>
    </row>
    <row r="88" spans="2:58" ht="10.5" customHeight="1" thickBot="1">
      <c r="B88" s="354" t="str">
        <f>AB95</f>
        <v>芥川和彦</v>
      </c>
      <c r="C88" s="349" t="str">
        <f>AC95</f>
        <v>ｶﾐｸﾗﾌﾞ</v>
      </c>
      <c r="D88" s="356" t="s">
        <v>0</v>
      </c>
      <c r="E88" s="357"/>
      <c r="F88" s="357"/>
      <c r="G88" s="358"/>
      <c r="H88" s="136">
        <v>21</v>
      </c>
      <c r="I88" s="130">
        <v>17</v>
      </c>
      <c r="J88" s="172">
        <v>21</v>
      </c>
      <c r="K88" s="15"/>
      <c r="L88" s="148"/>
      <c r="M88" s="146"/>
      <c r="N88" s="9"/>
      <c r="O88" s="9"/>
      <c r="Y88" s="2"/>
      <c r="Z88" s="4"/>
      <c r="AA88" s="4"/>
      <c r="AB88" s="232"/>
      <c r="AC88" s="233"/>
      <c r="AD88" s="69">
        <f>IF(AR79="","",AR79)</f>
        <v>10</v>
      </c>
      <c r="AE88" s="70" t="str">
        <f t="shared" si="10"/>
        <v>-</v>
      </c>
      <c r="AF88" s="19">
        <f>IF(AP79="","",AP79)</f>
        <v>15</v>
      </c>
      <c r="AG88" s="384">
        <f>IF(AI85="","",AI85)</f>
      </c>
      <c r="AH88" s="71">
        <f>IF(AR82="","",AR82)</f>
        <v>13</v>
      </c>
      <c r="AI88" s="70" t="str">
        <f t="shared" si="11"/>
        <v>-</v>
      </c>
      <c r="AJ88" s="19">
        <f>IF(AP82="","",AP82)</f>
        <v>15</v>
      </c>
      <c r="AK88" s="384">
        <f>IF(AM85="","",AM85)</f>
      </c>
      <c r="AL88" s="71">
        <f>IF(AR85="","",AR85)</f>
        <v>15</v>
      </c>
      <c r="AM88" s="70" t="str">
        <f>IF(AL88="","","-")</f>
        <v>-</v>
      </c>
      <c r="AN88" s="19">
        <f>IF(AP85="","",AP85)</f>
        <v>11</v>
      </c>
      <c r="AO88" s="384" t="str">
        <f>IF(AQ85="","",AQ85)</f>
        <v>-</v>
      </c>
      <c r="AP88" s="381"/>
      <c r="AQ88" s="382"/>
      <c r="AR88" s="382"/>
      <c r="AS88" s="403"/>
      <c r="AT88" s="49">
        <f>AY87</f>
        <v>1</v>
      </c>
      <c r="AU88" s="50" t="s">
        <v>10</v>
      </c>
      <c r="AV88" s="50">
        <f>AZ87</f>
        <v>2</v>
      </c>
      <c r="AW88" s="51" t="s">
        <v>7</v>
      </c>
      <c r="AX88" s="26"/>
      <c r="AY88" s="45"/>
      <c r="AZ88" s="46"/>
      <c r="BA88" s="45"/>
      <c r="BB88" s="46"/>
      <c r="BC88" s="47"/>
      <c r="BD88" s="46"/>
      <c r="BE88" s="46"/>
      <c r="BF88" s="47"/>
    </row>
    <row r="89" spans="2:57" ht="10.5" customHeight="1" thickBot="1">
      <c r="B89" s="355"/>
      <c r="C89" s="350"/>
      <c r="D89" s="359"/>
      <c r="E89" s="360"/>
      <c r="F89" s="360"/>
      <c r="G89" s="361"/>
      <c r="H89" s="180"/>
      <c r="I89" s="174"/>
      <c r="J89" s="175"/>
      <c r="K89" s="9"/>
      <c r="L89" s="9"/>
      <c r="M89" s="146"/>
      <c r="N89" s="9"/>
      <c r="O89" s="9"/>
      <c r="P89" s="307" t="s">
        <v>38</v>
      </c>
      <c r="Q89" s="307"/>
      <c r="R89" s="307"/>
      <c r="S89" s="307"/>
      <c r="T89" s="307"/>
      <c r="U89" s="307"/>
      <c r="V89" s="307"/>
      <c r="W89" s="307"/>
      <c r="X89" s="307"/>
      <c r="Y89" s="307"/>
      <c r="Z89" s="4"/>
      <c r="AA89" s="4"/>
      <c r="AY89" s="2"/>
      <c r="AZ89" s="2"/>
      <c r="BA89" s="2"/>
      <c r="BB89" s="2"/>
      <c r="BC89" s="2"/>
      <c r="BD89" s="2"/>
      <c r="BE89" s="2"/>
    </row>
    <row r="90" spans="2:58" ht="10.5" customHeight="1" thickTop="1">
      <c r="B90" s="354" t="str">
        <f>AB96</f>
        <v>石川勝男</v>
      </c>
      <c r="C90" s="349" t="str">
        <f>AC96</f>
        <v>YONDEN</v>
      </c>
      <c r="D90" s="359"/>
      <c r="E90" s="360"/>
      <c r="F90" s="360"/>
      <c r="G90" s="361"/>
      <c r="H90" s="9"/>
      <c r="I90" s="9"/>
      <c r="J90" s="9"/>
      <c r="K90" s="9"/>
      <c r="L90" s="9"/>
      <c r="M90" s="146"/>
      <c r="N90" s="9"/>
      <c r="O90" s="9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4"/>
      <c r="AA90" s="4"/>
      <c r="AB90" s="345" t="s">
        <v>43</v>
      </c>
      <c r="AC90" s="346"/>
      <c r="AD90" s="328" t="str">
        <f>AB92</f>
        <v>星加諒</v>
      </c>
      <c r="AE90" s="325"/>
      <c r="AF90" s="325"/>
      <c r="AG90" s="326"/>
      <c r="AH90" s="324" t="str">
        <f>AB95</f>
        <v>芥川和彦</v>
      </c>
      <c r="AI90" s="325"/>
      <c r="AJ90" s="325"/>
      <c r="AK90" s="326"/>
      <c r="AL90" s="324" t="str">
        <f>AB98</f>
        <v>曽我部雅勝</v>
      </c>
      <c r="AM90" s="325"/>
      <c r="AN90" s="325"/>
      <c r="AO90" s="326"/>
      <c r="AP90" s="324" t="str">
        <f>AB101</f>
        <v>前田智郎</v>
      </c>
      <c r="AQ90" s="325"/>
      <c r="AR90" s="325"/>
      <c r="AS90" s="327"/>
      <c r="AT90" s="394" t="s">
        <v>1</v>
      </c>
      <c r="AU90" s="395"/>
      <c r="AV90" s="395"/>
      <c r="AW90" s="396"/>
      <c r="AX90" s="26"/>
      <c r="AY90" s="332" t="s">
        <v>3</v>
      </c>
      <c r="AZ90" s="334"/>
      <c r="BA90" s="332" t="s">
        <v>4</v>
      </c>
      <c r="BB90" s="333"/>
      <c r="BC90" s="334"/>
      <c r="BD90" s="335" t="s">
        <v>5</v>
      </c>
      <c r="BE90" s="336"/>
      <c r="BF90" s="337"/>
    </row>
    <row r="91" spans="2:58" ht="10.5" customHeight="1" thickBot="1">
      <c r="B91" s="355"/>
      <c r="C91" s="350"/>
      <c r="D91" s="362"/>
      <c r="E91" s="363"/>
      <c r="F91" s="363"/>
      <c r="G91" s="364"/>
      <c r="H91" s="9"/>
      <c r="I91" s="9"/>
      <c r="J91" s="9"/>
      <c r="K91" s="9"/>
      <c r="L91" s="9"/>
      <c r="M91" s="146"/>
      <c r="N91" s="9"/>
      <c r="O91" s="9"/>
      <c r="P91" s="294" t="str">
        <f>AB92</f>
        <v>星加諒</v>
      </c>
      <c r="Q91" s="295"/>
      <c r="R91" s="295"/>
      <c r="S91" s="295"/>
      <c r="T91" s="295"/>
      <c r="U91" s="298" t="str">
        <f>AC92</f>
        <v>土居高校</v>
      </c>
      <c r="V91" s="298"/>
      <c r="W91" s="298"/>
      <c r="X91" s="298"/>
      <c r="Y91" s="299"/>
      <c r="Z91" s="4"/>
      <c r="AA91" s="4"/>
      <c r="AB91" s="347"/>
      <c r="AC91" s="348"/>
      <c r="AD91" s="386" t="str">
        <f>AB93</f>
        <v>山本真聖</v>
      </c>
      <c r="AE91" s="387"/>
      <c r="AF91" s="387"/>
      <c r="AG91" s="388"/>
      <c r="AH91" s="389" t="str">
        <f>AB96</f>
        <v>石川勝男</v>
      </c>
      <c r="AI91" s="387"/>
      <c r="AJ91" s="387"/>
      <c r="AK91" s="388"/>
      <c r="AL91" s="389" t="str">
        <f>AB99</f>
        <v>川上力</v>
      </c>
      <c r="AM91" s="387"/>
      <c r="AN91" s="387"/>
      <c r="AO91" s="388"/>
      <c r="AP91" s="389" t="str">
        <f>AB102</f>
        <v>真鍋浩二</v>
      </c>
      <c r="AQ91" s="387"/>
      <c r="AR91" s="387"/>
      <c r="AS91" s="390"/>
      <c r="AT91" s="391" t="s">
        <v>2</v>
      </c>
      <c r="AU91" s="392"/>
      <c r="AV91" s="392"/>
      <c r="AW91" s="393"/>
      <c r="AX91" s="26"/>
      <c r="AY91" s="24" t="s">
        <v>6</v>
      </c>
      <c r="AZ91" s="20" t="s">
        <v>7</v>
      </c>
      <c r="BA91" s="24" t="s">
        <v>11</v>
      </c>
      <c r="BB91" s="20" t="s">
        <v>8</v>
      </c>
      <c r="BC91" s="21" t="s">
        <v>9</v>
      </c>
      <c r="BD91" s="20" t="s">
        <v>11</v>
      </c>
      <c r="BE91" s="20" t="s">
        <v>8</v>
      </c>
      <c r="BF91" s="21" t="s">
        <v>9</v>
      </c>
    </row>
    <row r="92" spans="2:58" ht="10.5" customHeight="1" thickBot="1">
      <c r="B92" s="95"/>
      <c r="C92" s="149"/>
      <c r="D92" s="1"/>
      <c r="E92" s="1"/>
      <c r="F92" s="1"/>
      <c r="G92" s="1"/>
      <c r="H92" s="9"/>
      <c r="I92" s="9"/>
      <c r="J92" s="9"/>
      <c r="K92" s="9"/>
      <c r="L92" s="9"/>
      <c r="M92" s="147">
        <v>16</v>
      </c>
      <c r="N92" s="130">
        <v>20</v>
      </c>
      <c r="O92" s="130"/>
      <c r="P92" s="296"/>
      <c r="Q92" s="297"/>
      <c r="R92" s="297"/>
      <c r="S92" s="297"/>
      <c r="T92" s="297"/>
      <c r="U92" s="300"/>
      <c r="V92" s="300"/>
      <c r="W92" s="300"/>
      <c r="X92" s="300"/>
      <c r="Y92" s="301"/>
      <c r="Z92" s="4"/>
      <c r="AA92" s="4"/>
      <c r="AB92" s="85" t="s">
        <v>80</v>
      </c>
      <c r="AC92" s="86" t="s">
        <v>31</v>
      </c>
      <c r="AD92" s="308"/>
      <c r="AE92" s="309"/>
      <c r="AF92" s="309"/>
      <c r="AG92" s="310"/>
      <c r="AH92" s="52">
        <v>11</v>
      </c>
      <c r="AI92" s="53" t="str">
        <f>IF(AH92="","","-")</f>
        <v>-</v>
      </c>
      <c r="AJ92" s="54">
        <v>15</v>
      </c>
      <c r="AK92" s="317" t="str">
        <f>IF(AH92&lt;&gt;"",IF(AH92&gt;AJ92,IF(AH93&gt;AJ93,"○",IF(AH94&gt;AJ94,"○","×")),IF(AH93&gt;AJ93,IF(AH94&gt;AJ94,"○","×"),"×")),"")</f>
        <v>×</v>
      </c>
      <c r="AL92" s="52">
        <v>17</v>
      </c>
      <c r="AM92" s="55" t="str">
        <f aca="true" t="shared" si="12" ref="AM92:AM97">IF(AL92="","","-")</f>
        <v>-</v>
      </c>
      <c r="AN92" s="56">
        <v>15</v>
      </c>
      <c r="AO92" s="317" t="str">
        <f>IF(AL92&lt;&gt;"",IF(AL92&gt;AN92,IF(AL93&gt;AN93,"○",IF(AL94&gt;AN94,"○","×")),IF(AL93&gt;AN93,IF(AL94&gt;AN94,"○","×"),"×")),"")</f>
        <v>○</v>
      </c>
      <c r="AP92" s="57">
        <v>9</v>
      </c>
      <c r="AQ92" s="55" t="str">
        <f aca="true" t="shared" si="13" ref="AQ92:AQ100">IF(AP92="","","-")</f>
        <v>-</v>
      </c>
      <c r="AR92" s="54">
        <v>15</v>
      </c>
      <c r="AS92" s="320" t="str">
        <f>IF(AP92&lt;&gt;"",IF(AP92&gt;AR92,IF(AP93&gt;AR93,"○",IF(AP94&gt;AR94,"○","×")),IF(AP93&gt;AR93,IF(AP94&gt;AR94,"○","×"),"×")),"")</f>
        <v>○</v>
      </c>
      <c r="AT92" s="365" t="s">
        <v>250</v>
      </c>
      <c r="AU92" s="366"/>
      <c r="AV92" s="366"/>
      <c r="AW92" s="367"/>
      <c r="AX92" s="26"/>
      <c r="AY92" s="37"/>
      <c r="AZ92" s="38"/>
      <c r="BA92" s="25"/>
      <c r="BB92" s="23"/>
      <c r="BC92" s="29"/>
      <c r="BD92" s="38"/>
      <c r="BE92" s="38"/>
      <c r="BF92" s="39"/>
    </row>
    <row r="93" spans="2:58" ht="10.5" customHeight="1" thickTop="1">
      <c r="B93" s="354" t="str">
        <f>AB77</f>
        <v>松原孝介</v>
      </c>
      <c r="C93" s="349" t="str">
        <f>AC77</f>
        <v>土居高校</v>
      </c>
      <c r="D93" s="356" t="s">
        <v>48</v>
      </c>
      <c r="E93" s="357"/>
      <c r="F93" s="357"/>
      <c r="G93" s="358"/>
      <c r="H93" s="12"/>
      <c r="I93" s="9"/>
      <c r="J93" s="9"/>
      <c r="K93" s="9"/>
      <c r="L93" s="171"/>
      <c r="M93" s="141">
        <v>21</v>
      </c>
      <c r="N93" s="141">
        <v>22</v>
      </c>
      <c r="O93" s="142"/>
      <c r="P93" s="294" t="str">
        <f>AB93</f>
        <v>山本真聖</v>
      </c>
      <c r="Q93" s="295"/>
      <c r="R93" s="295"/>
      <c r="S93" s="295"/>
      <c r="T93" s="295"/>
      <c r="U93" s="298" t="str">
        <f>AC93</f>
        <v>土居高校</v>
      </c>
      <c r="V93" s="298"/>
      <c r="W93" s="298"/>
      <c r="X93" s="298"/>
      <c r="Y93" s="299"/>
      <c r="Z93" s="4"/>
      <c r="AA93" s="4"/>
      <c r="AB93" s="85" t="s">
        <v>125</v>
      </c>
      <c r="AC93" s="86" t="s">
        <v>31</v>
      </c>
      <c r="AD93" s="311"/>
      <c r="AE93" s="312"/>
      <c r="AF93" s="312"/>
      <c r="AG93" s="313"/>
      <c r="AH93" s="52">
        <v>15</v>
      </c>
      <c r="AI93" s="53" t="str">
        <f>IF(AH93="","","-")</f>
        <v>-</v>
      </c>
      <c r="AJ93" s="58">
        <v>11</v>
      </c>
      <c r="AK93" s="318"/>
      <c r="AL93" s="52">
        <v>15</v>
      </c>
      <c r="AM93" s="53" t="str">
        <f t="shared" si="12"/>
        <v>-</v>
      </c>
      <c r="AN93" s="54">
        <v>6</v>
      </c>
      <c r="AO93" s="318"/>
      <c r="AP93" s="52">
        <v>18</v>
      </c>
      <c r="AQ93" s="53" t="str">
        <f t="shared" si="13"/>
        <v>-</v>
      </c>
      <c r="AR93" s="54">
        <v>16</v>
      </c>
      <c r="AS93" s="321"/>
      <c r="AT93" s="368"/>
      <c r="AU93" s="369"/>
      <c r="AV93" s="369"/>
      <c r="AW93" s="370"/>
      <c r="AX93" s="26"/>
      <c r="AY93" s="37">
        <f>COUNTIF(AD92:AS94,"○")</f>
        <v>2</v>
      </c>
      <c r="AZ93" s="38">
        <f>COUNTIF(AD92:AS94,"×")</f>
        <v>1</v>
      </c>
      <c r="BA93" s="31">
        <f>(IF((AD92&gt;AF92),1,0))+(IF((AD93&gt;AF93),1,0))+(IF((AD94&gt;AF94),1,0))+(IF((AH92&gt;AJ92),1,0))+(IF((AH93&gt;AJ93),1,0))+(IF((AH94&gt;AJ94),1,0))+(IF((AL92&gt;AN92),1,0))+(IF((AL93&gt;AN93),1,0))+(IF((AL94&gt;AN94),1,0))+(IF((AP92&gt;AR92),1,0))+(IF((AP93&gt;AR93),1,0))+(IF((AP94&gt;AR94),1,0))</f>
        <v>5</v>
      </c>
      <c r="BB93" s="32">
        <f>(IF((AD92&lt;AF92),1,0))+(IF((AD93&lt;AF93),1,0))+(IF((AD94&lt;AF94),1,0))+(IF((AH92&lt;AJ92),1,0))+(IF((AH93&lt;AJ93),1,0))+(IF((AH94&lt;AJ94),1,0))+(IF((AL92&lt;AN92),1,0))+(IF((AL93&lt;AN93),1,0))+(IF((AL94&lt;AN94),1,0))+(IF((AP92&lt;AR92),1,0))+(IF((AP93&lt;AR93),1,0))+(IF((AP94&lt;AR94),1,0))</f>
        <v>3</v>
      </c>
      <c r="BC93" s="33">
        <f>BA93-BB93</f>
        <v>2</v>
      </c>
      <c r="BD93" s="38">
        <f>SUM(AD92:AD94,AH92:AH94,AL92:AL94,AP92:AP94)</f>
        <v>113</v>
      </c>
      <c r="BE93" s="38">
        <f>SUM(AF92:AF94,AJ92:AJ94,AN92:AN94,AR92:AR94)</f>
        <v>104</v>
      </c>
      <c r="BF93" s="39">
        <f>BD93-BE93</f>
        <v>9</v>
      </c>
    </row>
    <row r="94" spans="2:58" ht="10.5" customHeight="1">
      <c r="B94" s="355"/>
      <c r="C94" s="350"/>
      <c r="D94" s="359"/>
      <c r="E94" s="360"/>
      <c r="F94" s="360"/>
      <c r="G94" s="361"/>
      <c r="H94" s="9"/>
      <c r="I94" s="9"/>
      <c r="J94" s="9"/>
      <c r="K94" s="9"/>
      <c r="L94" s="171"/>
      <c r="M94" s="9"/>
      <c r="N94" s="9"/>
      <c r="O94" s="9"/>
      <c r="P94" s="296"/>
      <c r="Q94" s="297"/>
      <c r="R94" s="297"/>
      <c r="S94" s="297"/>
      <c r="T94" s="297"/>
      <c r="U94" s="300"/>
      <c r="V94" s="300"/>
      <c r="W94" s="300"/>
      <c r="X94" s="300"/>
      <c r="Y94" s="301"/>
      <c r="Z94" s="4"/>
      <c r="AA94" s="4"/>
      <c r="AB94" s="87"/>
      <c r="AC94" s="88"/>
      <c r="AD94" s="314"/>
      <c r="AE94" s="315"/>
      <c r="AF94" s="315"/>
      <c r="AG94" s="316"/>
      <c r="AH94" s="59">
        <v>13</v>
      </c>
      <c r="AI94" s="53" t="str">
        <f>IF(AH94="","","-")</f>
        <v>-</v>
      </c>
      <c r="AJ94" s="60">
        <v>15</v>
      </c>
      <c r="AK94" s="319"/>
      <c r="AL94" s="59"/>
      <c r="AM94" s="61">
        <f t="shared" si="12"/>
      </c>
      <c r="AN94" s="60"/>
      <c r="AO94" s="318"/>
      <c r="AP94" s="59">
        <v>15</v>
      </c>
      <c r="AQ94" s="61" t="str">
        <f t="shared" si="13"/>
        <v>-</v>
      </c>
      <c r="AR94" s="60">
        <v>11</v>
      </c>
      <c r="AS94" s="321"/>
      <c r="AT94" s="34">
        <f>AY93</f>
        <v>2</v>
      </c>
      <c r="AU94" s="35" t="s">
        <v>10</v>
      </c>
      <c r="AV94" s="35">
        <f>AZ93</f>
        <v>1</v>
      </c>
      <c r="AW94" s="36" t="s">
        <v>7</v>
      </c>
      <c r="AX94" s="26"/>
      <c r="AY94" s="37"/>
      <c r="AZ94" s="38"/>
      <c r="BA94" s="37"/>
      <c r="BB94" s="38"/>
      <c r="BC94" s="39"/>
      <c r="BD94" s="38"/>
      <c r="BE94" s="38"/>
      <c r="BF94" s="39"/>
    </row>
    <row r="95" spans="2:58" ht="10.5" customHeight="1">
      <c r="B95" s="354" t="str">
        <f>AB78</f>
        <v>中山大輔</v>
      </c>
      <c r="C95" s="349" t="str">
        <f>AC78</f>
        <v>新居浜工業高校</v>
      </c>
      <c r="D95" s="359"/>
      <c r="E95" s="360"/>
      <c r="F95" s="360"/>
      <c r="G95" s="361"/>
      <c r="H95" s="15"/>
      <c r="I95" s="15"/>
      <c r="J95" s="123"/>
      <c r="K95" s="9"/>
      <c r="L95" s="171"/>
      <c r="M95" s="9"/>
      <c r="N95" s="9"/>
      <c r="O95" s="9"/>
      <c r="P95" s="304" t="s">
        <v>39</v>
      </c>
      <c r="Q95" s="304"/>
      <c r="R95" s="304"/>
      <c r="S95" s="304"/>
      <c r="T95" s="304"/>
      <c r="U95" s="304"/>
      <c r="V95" s="304"/>
      <c r="W95" s="304"/>
      <c r="X95" s="304"/>
      <c r="Y95" s="304"/>
      <c r="Z95" s="4"/>
      <c r="AA95" s="4"/>
      <c r="AB95" s="85" t="s">
        <v>28</v>
      </c>
      <c r="AC95" s="89" t="s">
        <v>111</v>
      </c>
      <c r="AD95" s="62">
        <f>IF(AJ92="","",AJ92)</f>
        <v>15</v>
      </c>
      <c r="AE95" s="53" t="str">
        <f aca="true" t="shared" si="14" ref="AE95:AE103">IF(AD95="","","-")</f>
        <v>-</v>
      </c>
      <c r="AF95" s="18">
        <f>IF(AH92="","",AH92)</f>
        <v>11</v>
      </c>
      <c r="AG95" s="329" t="str">
        <f>IF(AK92="","",IF(AK92="○","×",IF(AK92="×","○")))</f>
        <v>○</v>
      </c>
      <c r="AH95" s="340"/>
      <c r="AI95" s="341"/>
      <c r="AJ95" s="341"/>
      <c r="AK95" s="342"/>
      <c r="AL95" s="52">
        <v>15</v>
      </c>
      <c r="AM95" s="53" t="str">
        <f t="shared" si="12"/>
        <v>-</v>
      </c>
      <c r="AN95" s="54">
        <v>6</v>
      </c>
      <c r="AO95" s="397" t="str">
        <f>IF(AL95&lt;&gt;"",IF(AL95&gt;AN95,IF(AL96&gt;AN96,"○",IF(AL97&gt;AN97,"○","×")),IF(AL96&gt;AN96,IF(AL97&gt;AN97,"○","×"),"×")),"")</f>
        <v>○</v>
      </c>
      <c r="AP95" s="52">
        <v>15</v>
      </c>
      <c r="AQ95" s="53" t="str">
        <f t="shared" si="13"/>
        <v>-</v>
      </c>
      <c r="AR95" s="54">
        <v>11</v>
      </c>
      <c r="AS95" s="322" t="str">
        <f>IF(AP95&lt;&gt;"",IF(AP95&gt;AR95,IF(AP96&gt;AR96,"○",IF(AP97&gt;AR97,"○","×")),IF(AP96&gt;AR96,IF(AP97&gt;AR97,"○","×"),"×")),"")</f>
        <v>×</v>
      </c>
      <c r="AT95" s="398" t="s">
        <v>252</v>
      </c>
      <c r="AU95" s="399"/>
      <c r="AV95" s="399"/>
      <c r="AW95" s="400"/>
      <c r="AX95" s="26"/>
      <c r="AY95" s="25"/>
      <c r="AZ95" s="23"/>
      <c r="BA95" s="25"/>
      <c r="BB95" s="23"/>
      <c r="BC95" s="29"/>
      <c r="BD95" s="23"/>
      <c r="BE95" s="23"/>
      <c r="BF95" s="29"/>
    </row>
    <row r="96" spans="2:58" ht="10.5" customHeight="1" thickBot="1">
      <c r="B96" s="355"/>
      <c r="C96" s="350"/>
      <c r="D96" s="362"/>
      <c r="E96" s="363"/>
      <c r="F96" s="363"/>
      <c r="G96" s="364"/>
      <c r="H96" s="130"/>
      <c r="I96" s="130">
        <v>8</v>
      </c>
      <c r="J96" s="131">
        <v>18</v>
      </c>
      <c r="K96" s="174"/>
      <c r="L96" s="175"/>
      <c r="M96" s="9"/>
      <c r="N96" s="9"/>
      <c r="O96" s="9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4"/>
      <c r="AA96" s="4"/>
      <c r="AB96" s="85" t="s">
        <v>36</v>
      </c>
      <c r="AC96" s="86" t="s">
        <v>126</v>
      </c>
      <c r="AD96" s="62">
        <f>IF(AJ93="","",AJ93)</f>
        <v>11</v>
      </c>
      <c r="AE96" s="53" t="str">
        <f t="shared" si="14"/>
        <v>-</v>
      </c>
      <c r="AF96" s="18">
        <f>IF(AH93="","",AH93)</f>
        <v>15</v>
      </c>
      <c r="AG96" s="330" t="str">
        <f>IF(AI93="","",AI93)</f>
        <v>-</v>
      </c>
      <c r="AH96" s="343"/>
      <c r="AI96" s="312"/>
      <c r="AJ96" s="312"/>
      <c r="AK96" s="313"/>
      <c r="AL96" s="52">
        <v>16</v>
      </c>
      <c r="AM96" s="53" t="str">
        <f t="shared" si="12"/>
        <v>-</v>
      </c>
      <c r="AN96" s="54">
        <v>14</v>
      </c>
      <c r="AO96" s="318"/>
      <c r="AP96" s="52">
        <v>9</v>
      </c>
      <c r="AQ96" s="53" t="str">
        <f t="shared" si="13"/>
        <v>-</v>
      </c>
      <c r="AR96" s="54">
        <v>15</v>
      </c>
      <c r="AS96" s="321"/>
      <c r="AT96" s="368"/>
      <c r="AU96" s="369"/>
      <c r="AV96" s="369"/>
      <c r="AW96" s="370"/>
      <c r="AX96" s="26"/>
      <c r="AY96" s="37">
        <f>COUNTIF(AD95:AS97,"○")</f>
        <v>2</v>
      </c>
      <c r="AZ96" s="38">
        <f>COUNTIF(AD95:AS97,"×")</f>
        <v>1</v>
      </c>
      <c r="BA96" s="31">
        <f>(IF((AD95&gt;AF95),1,0))+(IF((AD96&gt;AF96),1,0))+(IF((AD97&gt;AF97),1,0))+(IF((AH95&gt;AJ95),1,0))+(IF((AH96&gt;AJ96),1,0))+(IF((AH97&gt;AJ97),1,0))+(IF((AL95&gt;AN95),1,0))+(IF((AL96&gt;AN96),1,0))+(IF((AL97&gt;AN97),1,0))+(IF((AP95&gt;AR95),1,0))+(IF((AP96&gt;AR96),1,0))+(IF((AP97&gt;AR97),1,0))</f>
        <v>5</v>
      </c>
      <c r="BB96" s="32">
        <f>(IF((AD95&lt;AF95),1,0))+(IF((AD96&lt;AF96),1,0))+(IF((AD97&lt;AF97),1,0))+(IF((AH95&lt;AJ95),1,0))+(IF((AH96&lt;AJ96),1,0))+(IF((AH97&lt;AJ97),1,0))+(IF((AL95&lt;AN95),1,0))+(IF((AL96&lt;AN96),1,0))+(IF((AL97&lt;AN97),1,0))+(IF((AP95&lt;AR95),1,0))+(IF((AP96&lt;AR96),1,0))+(IF((AP97&lt;AR97),1,0))</f>
        <v>3</v>
      </c>
      <c r="BC96" s="33">
        <f>BA96-BB96</f>
        <v>2</v>
      </c>
      <c r="BD96" s="38">
        <f>SUM(AD95:AD97,AH95:AH97,AL95:AL97,AP95:AP97)</f>
        <v>105</v>
      </c>
      <c r="BE96" s="38">
        <f>SUM(AF95:AF97,AJ95:AJ97,AN95:AN97,AR95:AR97)</f>
        <v>100</v>
      </c>
      <c r="BF96" s="39">
        <f>BD96-BE96</f>
        <v>5</v>
      </c>
    </row>
    <row r="97" spans="2:58" ht="10.5" customHeight="1" thickTop="1">
      <c r="B97" s="95"/>
      <c r="C97" s="149"/>
      <c r="D97" s="1"/>
      <c r="E97" s="1"/>
      <c r="F97" s="1"/>
      <c r="G97" s="1"/>
      <c r="H97" s="130"/>
      <c r="I97" s="130">
        <v>21</v>
      </c>
      <c r="J97" s="137">
        <v>21</v>
      </c>
      <c r="K97" s="132"/>
      <c r="L97" s="9"/>
      <c r="M97" s="9"/>
      <c r="N97" s="9"/>
      <c r="O97" s="9"/>
      <c r="P97" s="294" t="str">
        <f>B88</f>
        <v>芥川和彦</v>
      </c>
      <c r="Q97" s="295"/>
      <c r="R97" s="295"/>
      <c r="S97" s="295"/>
      <c r="T97" s="295"/>
      <c r="U97" s="298" t="str">
        <f>AC95</f>
        <v>ｶﾐｸﾗﾌﾞ</v>
      </c>
      <c r="V97" s="298"/>
      <c r="W97" s="298"/>
      <c r="X97" s="298"/>
      <c r="Y97" s="299"/>
      <c r="Z97" s="4"/>
      <c r="AA97" s="4"/>
      <c r="AB97" s="87"/>
      <c r="AC97" s="90"/>
      <c r="AD97" s="63">
        <f>IF(AJ94="","",AJ94)</f>
        <v>15</v>
      </c>
      <c r="AE97" s="53" t="str">
        <f t="shared" si="14"/>
        <v>-</v>
      </c>
      <c r="AF97" s="64">
        <f>IF(AH94="","",AH94)</f>
        <v>13</v>
      </c>
      <c r="AG97" s="331" t="str">
        <f>IF(AI94="","",AI94)</f>
        <v>-</v>
      </c>
      <c r="AH97" s="344"/>
      <c r="AI97" s="315"/>
      <c r="AJ97" s="315"/>
      <c r="AK97" s="316"/>
      <c r="AL97" s="59"/>
      <c r="AM97" s="53">
        <f t="shared" si="12"/>
      </c>
      <c r="AN97" s="60"/>
      <c r="AO97" s="319"/>
      <c r="AP97" s="59">
        <v>9</v>
      </c>
      <c r="AQ97" s="61" t="str">
        <f t="shared" si="13"/>
        <v>-</v>
      </c>
      <c r="AR97" s="60">
        <v>15</v>
      </c>
      <c r="AS97" s="323"/>
      <c r="AT97" s="34">
        <f>AY96</f>
        <v>2</v>
      </c>
      <c r="AU97" s="35" t="s">
        <v>10</v>
      </c>
      <c r="AV97" s="35">
        <f>AZ96</f>
        <v>1</v>
      </c>
      <c r="AW97" s="36" t="s">
        <v>7</v>
      </c>
      <c r="AX97" s="26"/>
      <c r="AY97" s="45"/>
      <c r="AZ97" s="46"/>
      <c r="BA97" s="45"/>
      <c r="BB97" s="46"/>
      <c r="BC97" s="47"/>
      <c r="BD97" s="46"/>
      <c r="BE97" s="46"/>
      <c r="BF97" s="47"/>
    </row>
    <row r="98" spans="2:58" ht="10.5" customHeight="1">
      <c r="B98" s="354" t="str">
        <f>AB92</f>
        <v>星加諒</v>
      </c>
      <c r="C98" s="349" t="str">
        <f>AC92</f>
        <v>土居高校</v>
      </c>
      <c r="D98" s="356" t="s">
        <v>23</v>
      </c>
      <c r="E98" s="357"/>
      <c r="F98" s="357"/>
      <c r="G98" s="358"/>
      <c r="H98" s="9"/>
      <c r="I98" s="9"/>
      <c r="J98" s="135"/>
      <c r="K98" s="132"/>
      <c r="L98" s="9"/>
      <c r="M98" s="9"/>
      <c r="N98" s="9"/>
      <c r="O98" s="9"/>
      <c r="P98" s="296"/>
      <c r="Q98" s="297"/>
      <c r="R98" s="297"/>
      <c r="S98" s="297"/>
      <c r="T98" s="297"/>
      <c r="U98" s="300"/>
      <c r="V98" s="300"/>
      <c r="W98" s="300"/>
      <c r="X98" s="300"/>
      <c r="Y98" s="301"/>
      <c r="Z98" s="4"/>
      <c r="AA98" s="4"/>
      <c r="AB98" s="91" t="s">
        <v>24</v>
      </c>
      <c r="AC98" s="86" t="s">
        <v>33</v>
      </c>
      <c r="AD98" s="62">
        <f>IF(AN92="","",AN92)</f>
        <v>15</v>
      </c>
      <c r="AE98" s="65" t="str">
        <f t="shared" si="14"/>
        <v>-</v>
      </c>
      <c r="AF98" s="18">
        <f>IF(AL92="","",AL92)</f>
        <v>17</v>
      </c>
      <c r="AG98" s="329" t="str">
        <f>IF(AO92="","",IF(AO92="○","×",IF(AO92="×","○")))</f>
        <v>×</v>
      </c>
      <c r="AH98" s="66">
        <f>IF(AN95="","",AN95)</f>
        <v>6</v>
      </c>
      <c r="AI98" s="53" t="str">
        <f aca="true" t="shared" si="15" ref="AI98:AI103">IF(AH98="","","-")</f>
        <v>-</v>
      </c>
      <c r="AJ98" s="18">
        <f>IF(AL95="","",AL95)</f>
        <v>15</v>
      </c>
      <c r="AK98" s="329" t="str">
        <f>IF(AO95="","",IF(AO95="○","×",IF(AO95="×","○")))</f>
        <v>×</v>
      </c>
      <c r="AL98" s="340"/>
      <c r="AM98" s="341"/>
      <c r="AN98" s="341"/>
      <c r="AO98" s="342"/>
      <c r="AP98" s="52">
        <v>11</v>
      </c>
      <c r="AQ98" s="53" t="str">
        <f t="shared" si="13"/>
        <v>-</v>
      </c>
      <c r="AR98" s="54">
        <v>15</v>
      </c>
      <c r="AS98" s="321" t="str">
        <f>IF(AP98&lt;&gt;"",IF(AP98&gt;AR98,IF(AP99&gt;AR99,"○",IF(AP100&gt;AR100,"○","×")),IF(AP99&gt;AR99,IF(AP100&gt;AR100,"○","×"),"×")),"")</f>
        <v>×</v>
      </c>
      <c r="AT98" s="398" t="s">
        <v>251</v>
      </c>
      <c r="AU98" s="399"/>
      <c r="AV98" s="399"/>
      <c r="AW98" s="400"/>
      <c r="AX98" s="26"/>
      <c r="AY98" s="37"/>
      <c r="AZ98" s="38"/>
      <c r="BA98" s="37"/>
      <c r="BB98" s="38"/>
      <c r="BC98" s="39"/>
      <c r="BD98" s="38"/>
      <c r="BE98" s="38"/>
      <c r="BF98" s="39"/>
    </row>
    <row r="99" spans="2:58" ht="10.5" customHeight="1" thickBot="1">
      <c r="B99" s="355"/>
      <c r="C99" s="350"/>
      <c r="D99" s="359"/>
      <c r="E99" s="360"/>
      <c r="F99" s="360"/>
      <c r="G99" s="361"/>
      <c r="H99" s="138"/>
      <c r="I99" s="138"/>
      <c r="J99" s="139"/>
      <c r="K99" s="9"/>
      <c r="L99" s="9"/>
      <c r="M99" s="9"/>
      <c r="N99" s="9"/>
      <c r="O99" s="9"/>
      <c r="P99" s="294" t="str">
        <f>B90</f>
        <v>石川勝男</v>
      </c>
      <c r="Q99" s="295"/>
      <c r="R99" s="295"/>
      <c r="S99" s="295"/>
      <c r="T99" s="295"/>
      <c r="U99" s="298" t="str">
        <f>AC96</f>
        <v>YONDEN</v>
      </c>
      <c r="V99" s="298"/>
      <c r="W99" s="298"/>
      <c r="X99" s="298"/>
      <c r="Y99" s="299"/>
      <c r="Z99" s="4"/>
      <c r="AA99" s="4"/>
      <c r="AB99" s="91" t="s">
        <v>127</v>
      </c>
      <c r="AC99" s="86" t="s">
        <v>128</v>
      </c>
      <c r="AD99" s="62">
        <f>IF(AN93="","",AN93)</f>
        <v>6</v>
      </c>
      <c r="AE99" s="53" t="str">
        <f t="shared" si="14"/>
        <v>-</v>
      </c>
      <c r="AF99" s="18">
        <f>IF(AL93="","",AL93)</f>
        <v>15</v>
      </c>
      <c r="AG99" s="330">
        <f>IF(AI96="","",AI96)</f>
      </c>
      <c r="AH99" s="66">
        <f>IF(AN96="","",AN96)</f>
        <v>14</v>
      </c>
      <c r="AI99" s="53" t="str">
        <f t="shared" si="15"/>
        <v>-</v>
      </c>
      <c r="AJ99" s="18">
        <f>IF(AL96="","",AL96)</f>
        <v>16</v>
      </c>
      <c r="AK99" s="330" t="str">
        <f>IF(AM96="","",AM96)</f>
        <v>-</v>
      </c>
      <c r="AL99" s="343"/>
      <c r="AM99" s="312"/>
      <c r="AN99" s="312"/>
      <c r="AO99" s="313"/>
      <c r="AP99" s="52">
        <v>15</v>
      </c>
      <c r="AQ99" s="53" t="str">
        <f t="shared" si="13"/>
        <v>-</v>
      </c>
      <c r="AR99" s="54">
        <v>10</v>
      </c>
      <c r="AS99" s="321"/>
      <c r="AT99" s="368"/>
      <c r="AU99" s="369"/>
      <c r="AV99" s="369"/>
      <c r="AW99" s="370"/>
      <c r="AX99" s="26"/>
      <c r="AY99" s="37">
        <f>COUNTIF(AD98:AS100,"○")</f>
        <v>0</v>
      </c>
      <c r="AZ99" s="38">
        <f>COUNTIF(AD98:AS100,"×")</f>
        <v>3</v>
      </c>
      <c r="BA99" s="31">
        <f>(IF((AD98&gt;AF98),1,0))+(IF((AD99&gt;AF99),1,0))+(IF((AD100&gt;AF100),1,0))+(IF((AH98&gt;AJ98),1,0))+(IF((AH99&gt;AJ99),1,0))+(IF((AH100&gt;AJ100),1,0))+(IF((AL98&gt;AN98),1,0))+(IF((AL99&gt;AN99),1,0))+(IF((AL100&gt;AN100),1,0))+(IF((AP98&gt;AR98),1,0))+(IF((AP99&gt;AR99),1,0))+(IF((AP100&gt;AR100),1,0))</f>
        <v>1</v>
      </c>
      <c r="BB99" s="32">
        <f>(IF((AD98&lt;AF98),1,0))+(IF((AD99&lt;AF99),1,0))+(IF((AD100&lt;AF100),1,0))+(IF((AH98&lt;AJ98),1,0))+(IF((AH99&lt;AJ99),1,0))+(IF((AH100&lt;AJ100),1,0))+(IF((AL98&lt;AN98),1,0))+(IF((AL99&lt;AN99),1,0))+(IF((AL100&lt;AN100),1,0))+(IF((AP98&lt;AR98),1,0))+(IF((AP99&lt;AR99),1,0))+(IF((AP100&lt;AR100),1,0))</f>
        <v>6</v>
      </c>
      <c r="BC99" s="33">
        <f>BA99-BB99</f>
        <v>-5</v>
      </c>
      <c r="BD99" s="38">
        <f>SUM(AD98:AD100,AH98:AH100,AL98:AL100,AP98:AP100)</f>
        <v>80</v>
      </c>
      <c r="BE99" s="38">
        <f>SUM(AF98:AF100,AJ98:AJ100,AN98:AN100,AR98:AR100)</f>
        <v>103</v>
      </c>
      <c r="BF99" s="39">
        <f>BD99-BE99</f>
        <v>-23</v>
      </c>
    </row>
    <row r="100" spans="2:58" ht="10.5" customHeight="1" thickTop="1">
      <c r="B100" s="354" t="str">
        <f>AB93</f>
        <v>山本真聖</v>
      </c>
      <c r="C100" s="349" t="str">
        <f>AC93</f>
        <v>土居高校</v>
      </c>
      <c r="D100" s="359"/>
      <c r="E100" s="360"/>
      <c r="F100" s="360"/>
      <c r="G100" s="361"/>
      <c r="H100" s="9"/>
      <c r="I100" s="9"/>
      <c r="J100" s="9"/>
      <c r="K100" s="9"/>
      <c r="L100" s="9"/>
      <c r="M100" s="9"/>
      <c r="N100" s="9"/>
      <c r="O100" s="9"/>
      <c r="P100" s="296"/>
      <c r="Q100" s="297"/>
      <c r="R100" s="297"/>
      <c r="S100" s="297"/>
      <c r="T100" s="297"/>
      <c r="U100" s="300"/>
      <c r="V100" s="300"/>
      <c r="W100" s="300"/>
      <c r="X100" s="300"/>
      <c r="Y100" s="301"/>
      <c r="Z100" s="4"/>
      <c r="AA100" s="4"/>
      <c r="AB100" s="87"/>
      <c r="AC100" s="88"/>
      <c r="AD100" s="63">
        <f>IF(AN94="","",AN94)</f>
      </c>
      <c r="AE100" s="61">
        <f t="shared" si="14"/>
      </c>
      <c r="AF100" s="64">
        <f>IF(AL94="","",AL94)</f>
      </c>
      <c r="AG100" s="331">
        <f>IF(AI97="","",AI97)</f>
      </c>
      <c r="AH100" s="67">
        <f>IF(AN97="","",AN97)</f>
      </c>
      <c r="AI100" s="53">
        <f t="shared" si="15"/>
      </c>
      <c r="AJ100" s="64">
        <f>IF(AL97="","",AL97)</f>
      </c>
      <c r="AK100" s="331">
        <f>IF(AM97="","",AM97)</f>
      </c>
      <c r="AL100" s="344"/>
      <c r="AM100" s="315"/>
      <c r="AN100" s="315"/>
      <c r="AO100" s="316"/>
      <c r="AP100" s="59">
        <v>13</v>
      </c>
      <c r="AQ100" s="53" t="str">
        <f t="shared" si="13"/>
        <v>-</v>
      </c>
      <c r="AR100" s="60">
        <v>15</v>
      </c>
      <c r="AS100" s="323"/>
      <c r="AT100" s="34">
        <f>AY99</f>
        <v>0</v>
      </c>
      <c r="AU100" s="35" t="s">
        <v>10</v>
      </c>
      <c r="AV100" s="35">
        <f>AZ99</f>
        <v>3</v>
      </c>
      <c r="AW100" s="36" t="s">
        <v>7</v>
      </c>
      <c r="AX100" s="26"/>
      <c r="AY100" s="37"/>
      <c r="AZ100" s="38"/>
      <c r="BA100" s="37"/>
      <c r="BB100" s="38"/>
      <c r="BC100" s="39"/>
      <c r="BD100" s="38"/>
      <c r="BE100" s="38"/>
      <c r="BF100" s="39"/>
    </row>
    <row r="101" spans="2:58" ht="10.5" customHeight="1">
      <c r="B101" s="355"/>
      <c r="C101" s="350"/>
      <c r="D101" s="362"/>
      <c r="E101" s="363"/>
      <c r="F101" s="363"/>
      <c r="G101" s="364"/>
      <c r="H101" s="9"/>
      <c r="I101" s="9"/>
      <c r="J101" s="9"/>
      <c r="K101" s="9"/>
      <c r="L101" s="9"/>
      <c r="M101" s="9"/>
      <c r="N101" s="9"/>
      <c r="O101" s="9"/>
      <c r="P101" s="5"/>
      <c r="Q101" s="5"/>
      <c r="R101" s="5"/>
      <c r="S101" s="5"/>
      <c r="T101" s="5"/>
      <c r="U101" s="122"/>
      <c r="V101" s="122"/>
      <c r="W101" s="122"/>
      <c r="X101" s="122"/>
      <c r="Y101" s="122"/>
      <c r="Z101" s="4"/>
      <c r="AA101" s="4"/>
      <c r="AB101" s="92" t="s">
        <v>245</v>
      </c>
      <c r="AC101" s="89" t="s">
        <v>130</v>
      </c>
      <c r="AD101" s="62">
        <f>IF(AR92="","",AR92)</f>
        <v>15</v>
      </c>
      <c r="AE101" s="53" t="str">
        <f t="shared" si="14"/>
        <v>-</v>
      </c>
      <c r="AF101" s="18">
        <f>IF(AP92="","",AP92)</f>
        <v>9</v>
      </c>
      <c r="AG101" s="329" t="str">
        <f>IF(AS92="","",IF(AS92="○","×",IF(AS92="×","○")))</f>
        <v>×</v>
      </c>
      <c r="AH101" s="66">
        <f>IF(AR95="","",AR95)</f>
        <v>11</v>
      </c>
      <c r="AI101" s="65" t="str">
        <f t="shared" si="15"/>
        <v>-</v>
      </c>
      <c r="AJ101" s="18">
        <f>IF(AP95="","",AP95)</f>
        <v>15</v>
      </c>
      <c r="AK101" s="329" t="str">
        <f>IF(AS95="","",IF(AS95="○","×",IF(AS95="×","○")))</f>
        <v>○</v>
      </c>
      <c r="AL101" s="68">
        <f>IF(AR98="","",AR98)</f>
        <v>15</v>
      </c>
      <c r="AM101" s="53" t="str">
        <f>IF(AL101="","","-")</f>
        <v>-</v>
      </c>
      <c r="AN101" s="22">
        <f>IF(AP98="","",AP98)</f>
        <v>11</v>
      </c>
      <c r="AO101" s="329" t="str">
        <f>IF(AS98="","",IF(AS98="○","×",IF(AS98="×","○")))</f>
        <v>○</v>
      </c>
      <c r="AP101" s="340"/>
      <c r="AQ101" s="341"/>
      <c r="AR101" s="341"/>
      <c r="AS101" s="401"/>
      <c r="AT101" s="398" t="s">
        <v>259</v>
      </c>
      <c r="AU101" s="399"/>
      <c r="AV101" s="399"/>
      <c r="AW101" s="400"/>
      <c r="AX101" s="26"/>
      <c r="AY101" s="25"/>
      <c r="AZ101" s="23"/>
      <c r="BA101" s="25"/>
      <c r="BB101" s="23"/>
      <c r="BC101" s="29"/>
      <c r="BD101" s="23"/>
      <c r="BE101" s="23"/>
      <c r="BF101" s="29"/>
    </row>
    <row r="102" spans="2:58" ht="10.5" customHeight="1">
      <c r="B102" s="16"/>
      <c r="C102" s="1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4"/>
      <c r="AA102" s="4"/>
      <c r="AB102" s="91" t="s">
        <v>129</v>
      </c>
      <c r="AC102" s="86" t="s">
        <v>130</v>
      </c>
      <c r="AD102" s="62">
        <f>IF(AR93="","",AR93)</f>
        <v>16</v>
      </c>
      <c r="AE102" s="53" t="str">
        <f t="shared" si="14"/>
        <v>-</v>
      </c>
      <c r="AF102" s="18">
        <f>IF(AP93="","",AP93)</f>
        <v>18</v>
      </c>
      <c r="AG102" s="330" t="str">
        <f>IF(AI99="","",AI99)</f>
        <v>-</v>
      </c>
      <c r="AH102" s="66">
        <f>IF(AR96="","",AR96)</f>
        <v>15</v>
      </c>
      <c r="AI102" s="53" t="str">
        <f t="shared" si="15"/>
        <v>-</v>
      </c>
      <c r="AJ102" s="18">
        <f>IF(AP96="","",AP96)</f>
        <v>9</v>
      </c>
      <c r="AK102" s="330">
        <f>IF(AM99="","",AM99)</f>
      </c>
      <c r="AL102" s="66">
        <f>IF(AR99="","",AR99)</f>
        <v>10</v>
      </c>
      <c r="AM102" s="53" t="str">
        <f>IF(AL102="","","-")</f>
        <v>-</v>
      </c>
      <c r="AN102" s="18">
        <f>IF(AP99="","",AP99)</f>
        <v>15</v>
      </c>
      <c r="AO102" s="330" t="str">
        <f>IF(AQ99="","",AQ99)</f>
        <v>-</v>
      </c>
      <c r="AP102" s="343"/>
      <c r="AQ102" s="312"/>
      <c r="AR102" s="312"/>
      <c r="AS102" s="402"/>
      <c r="AT102" s="368"/>
      <c r="AU102" s="369"/>
      <c r="AV102" s="369"/>
      <c r="AW102" s="370"/>
      <c r="AX102" s="26"/>
      <c r="AY102" s="37">
        <f>COUNTIF(AD101:AS103,"○")</f>
        <v>2</v>
      </c>
      <c r="AZ102" s="38">
        <f>COUNTIF(AD101:AS103,"×")</f>
        <v>1</v>
      </c>
      <c r="BA102" s="31">
        <f>(IF((AD101&gt;AF101),1,0))+(IF((AD102&gt;AF102),1,0))+(IF((AD103&gt;AF103),1,0))+(IF((AH101&gt;AJ101),1,0))+(IF((AH102&gt;AJ102),1,0))+(IF((AH103&gt;AJ103),1,0))+(IF((AL101&gt;AN101),1,0))+(IF((AL102&gt;AN102),1,0))+(IF((AL103&gt;AN103),1,0))+(IF((AP101&gt;AR101),1,0))+(IF((AP102&gt;AR102),1,0))+(IF((AP103&gt;AR103),1,0))</f>
        <v>5</v>
      </c>
      <c r="BB102" s="32">
        <f>(IF((AD101&lt;AF101),1,0))+(IF((AD102&lt;AF102),1,0))+(IF((AD103&lt;AF103),1,0))+(IF((AH101&lt;AJ101),1,0))+(IF((AH102&lt;AJ102),1,0))+(IF((AH103&lt;AJ103),1,0))+(IF((AL101&lt;AN101),1,0))+(IF((AL102&lt;AN102),1,0))+(IF((AL103&lt;AN103),1,0))+(IF((AP101&lt;AR101),1,0))+(IF((AP102&lt;AR102),1,0))+(IF((AP103&lt;AR103),1,0))</f>
        <v>4</v>
      </c>
      <c r="BC102" s="33">
        <f>BA102-BB102</f>
        <v>1</v>
      </c>
      <c r="BD102" s="38">
        <f>SUM(AD101:AD103,AH101:AH103,AL101:AL103,AP101:AP103)</f>
        <v>123</v>
      </c>
      <c r="BE102" s="38">
        <f>SUM(AF101:AF103,AJ101:AJ103,AN101:AN103,AR101:AR103)</f>
        <v>114</v>
      </c>
      <c r="BF102" s="39">
        <f>BD102-BE102</f>
        <v>9</v>
      </c>
    </row>
    <row r="103" spans="2:58" ht="10.5" customHeight="1" thickBot="1">
      <c r="B103" s="16"/>
      <c r="C103" s="17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4"/>
      <c r="AA103" s="4"/>
      <c r="AB103" s="93"/>
      <c r="AC103" s="94"/>
      <c r="AD103" s="69">
        <f>IF(AR94="","",AR94)</f>
        <v>11</v>
      </c>
      <c r="AE103" s="70" t="str">
        <f t="shared" si="14"/>
        <v>-</v>
      </c>
      <c r="AF103" s="19">
        <f>IF(AP94="","",AP94)</f>
        <v>15</v>
      </c>
      <c r="AG103" s="384">
        <f>IF(AI100="","",AI100)</f>
      </c>
      <c r="AH103" s="71">
        <f>IF(AR97="","",AR97)</f>
        <v>15</v>
      </c>
      <c r="AI103" s="70" t="str">
        <f t="shared" si="15"/>
        <v>-</v>
      </c>
      <c r="AJ103" s="19">
        <f>IF(AP97="","",AP97)</f>
        <v>9</v>
      </c>
      <c r="AK103" s="384">
        <f>IF(AM100="","",AM100)</f>
      </c>
      <c r="AL103" s="71">
        <f>IF(AR100="","",AR100)</f>
        <v>15</v>
      </c>
      <c r="AM103" s="70" t="str">
        <f>IF(AL103="","","-")</f>
        <v>-</v>
      </c>
      <c r="AN103" s="19">
        <f>IF(AP100="","",AP100)</f>
        <v>13</v>
      </c>
      <c r="AO103" s="384" t="str">
        <f>IF(AQ100="","",AQ100)</f>
        <v>-</v>
      </c>
      <c r="AP103" s="381"/>
      <c r="AQ103" s="382"/>
      <c r="AR103" s="382"/>
      <c r="AS103" s="403"/>
      <c r="AT103" s="49">
        <f>AY102</f>
        <v>2</v>
      </c>
      <c r="AU103" s="50" t="s">
        <v>10</v>
      </c>
      <c r="AV103" s="50">
        <f>AZ102</f>
        <v>1</v>
      </c>
      <c r="AW103" s="51" t="s">
        <v>7</v>
      </c>
      <c r="AX103" s="26"/>
      <c r="AY103" s="45"/>
      <c r="AZ103" s="46"/>
      <c r="BA103" s="45"/>
      <c r="BB103" s="46"/>
      <c r="BC103" s="47"/>
      <c r="BD103" s="46"/>
      <c r="BE103" s="46"/>
      <c r="BF103" s="47"/>
    </row>
    <row r="104" spans="2:57" ht="10.5" customHeight="1">
      <c r="B104" s="16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4"/>
      <c r="AA104" s="4"/>
      <c r="AY104" s="2"/>
      <c r="AZ104" s="2"/>
      <c r="BA104" s="2"/>
      <c r="BB104" s="2"/>
      <c r="BC104" s="2"/>
      <c r="BD104" s="2"/>
      <c r="BE104" s="2"/>
    </row>
    <row r="105" spans="2:57" ht="10.5" customHeight="1">
      <c r="B105" s="16"/>
      <c r="C105" s="1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4"/>
      <c r="AA105" s="4"/>
      <c r="AY105" s="2"/>
      <c r="AZ105" s="2"/>
      <c r="BA105" s="2"/>
      <c r="BB105" s="2"/>
      <c r="BC105" s="2"/>
      <c r="BD105" s="2"/>
      <c r="BE105" s="2"/>
    </row>
    <row r="106" spans="2:57" ht="10.5" customHeight="1" thickBot="1">
      <c r="B106" s="16"/>
      <c r="C106" s="1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4"/>
      <c r="AA106" s="4"/>
      <c r="AY106" s="2"/>
      <c r="AZ106" s="2"/>
      <c r="BA106" s="2"/>
      <c r="BB106" s="2"/>
      <c r="BC106" s="2"/>
      <c r="BD106" s="2"/>
      <c r="BE106" s="2"/>
    </row>
    <row r="107" spans="2:57" ht="10.5" customHeight="1" thickBot="1">
      <c r="B107" s="152"/>
      <c r="C107" s="153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4"/>
      <c r="Q107" s="154"/>
      <c r="R107" s="154"/>
      <c r="S107" s="154"/>
      <c r="T107" s="154"/>
      <c r="U107" s="154"/>
      <c r="V107" s="154"/>
      <c r="W107" s="154"/>
      <c r="X107" s="155"/>
      <c r="Y107" s="155"/>
      <c r="Z107" s="155"/>
      <c r="AA107" s="155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Y107" s="2"/>
      <c r="AZ107" s="2"/>
      <c r="BA107" s="2"/>
      <c r="BB107" s="2"/>
      <c r="BC107" s="2"/>
      <c r="BD107" s="2"/>
      <c r="BE107" s="2"/>
    </row>
    <row r="108" spans="18:58" ht="10.5" customHeight="1">
      <c r="R108" s="3"/>
      <c r="S108" s="3"/>
      <c r="T108" s="3"/>
      <c r="U108" s="3"/>
      <c r="V108" s="3"/>
      <c r="W108" s="3"/>
      <c r="X108" s="4"/>
      <c r="Y108" s="4"/>
      <c r="Z108" s="4"/>
      <c r="AA108" s="4"/>
      <c r="AB108" s="345" t="s">
        <v>91</v>
      </c>
      <c r="AC108" s="346"/>
      <c r="AD108" s="328" t="str">
        <f>AB110</f>
        <v>今井隆太</v>
      </c>
      <c r="AE108" s="325"/>
      <c r="AF108" s="325"/>
      <c r="AG108" s="326"/>
      <c r="AH108" s="324" t="str">
        <f>AB113</f>
        <v>石川澄広</v>
      </c>
      <c r="AI108" s="325"/>
      <c r="AJ108" s="325"/>
      <c r="AK108" s="326"/>
      <c r="AL108" s="324" t="str">
        <f>AB116</f>
        <v>山川政人</v>
      </c>
      <c r="AM108" s="325"/>
      <c r="AN108" s="325"/>
      <c r="AO108" s="326"/>
      <c r="AP108" s="324" t="str">
        <f>AB119</f>
        <v>松本浩幸</v>
      </c>
      <c r="AQ108" s="325"/>
      <c r="AR108" s="325"/>
      <c r="AS108" s="327"/>
      <c r="AT108" s="394" t="s">
        <v>1</v>
      </c>
      <c r="AU108" s="395"/>
      <c r="AV108" s="395"/>
      <c r="AW108" s="396"/>
      <c r="AX108" s="26"/>
      <c r="AY108" s="332" t="s">
        <v>3</v>
      </c>
      <c r="AZ108" s="334"/>
      <c r="BA108" s="332" t="s">
        <v>4</v>
      </c>
      <c r="BB108" s="333"/>
      <c r="BC108" s="334"/>
      <c r="BD108" s="335" t="s">
        <v>5</v>
      </c>
      <c r="BE108" s="336"/>
      <c r="BF108" s="337"/>
    </row>
    <row r="109" spans="18:58" ht="10.5" customHeight="1" thickBot="1">
      <c r="R109" s="3"/>
      <c r="S109" s="3"/>
      <c r="T109" s="3"/>
      <c r="U109" s="3"/>
      <c r="V109" s="3"/>
      <c r="W109" s="3"/>
      <c r="X109" s="4"/>
      <c r="Y109" s="4"/>
      <c r="Z109" s="4"/>
      <c r="AA109" s="4"/>
      <c r="AB109" s="347"/>
      <c r="AC109" s="348"/>
      <c r="AD109" s="386" t="str">
        <f>AB111</f>
        <v>髙橋頼良</v>
      </c>
      <c r="AE109" s="387"/>
      <c r="AF109" s="387"/>
      <c r="AG109" s="388"/>
      <c r="AH109" s="389" t="str">
        <f>AB114</f>
        <v>深貝靖</v>
      </c>
      <c r="AI109" s="387"/>
      <c r="AJ109" s="387"/>
      <c r="AK109" s="388"/>
      <c r="AL109" s="389" t="str">
        <f>AB117</f>
        <v>鈴木貴</v>
      </c>
      <c r="AM109" s="387"/>
      <c r="AN109" s="387"/>
      <c r="AO109" s="388"/>
      <c r="AP109" s="389" t="str">
        <f>AB120</f>
        <v>佐藤元宣</v>
      </c>
      <c r="AQ109" s="387"/>
      <c r="AR109" s="387"/>
      <c r="AS109" s="390"/>
      <c r="AT109" s="391" t="s">
        <v>2</v>
      </c>
      <c r="AU109" s="392"/>
      <c r="AV109" s="392"/>
      <c r="AW109" s="393"/>
      <c r="AX109" s="26"/>
      <c r="AY109" s="24" t="s">
        <v>6</v>
      </c>
      <c r="AZ109" s="20" t="s">
        <v>7</v>
      </c>
      <c r="BA109" s="24" t="s">
        <v>11</v>
      </c>
      <c r="BB109" s="20" t="s">
        <v>8</v>
      </c>
      <c r="BC109" s="21" t="s">
        <v>9</v>
      </c>
      <c r="BD109" s="20" t="s">
        <v>11</v>
      </c>
      <c r="BE109" s="20" t="s">
        <v>8</v>
      </c>
      <c r="BF109" s="21" t="s">
        <v>9</v>
      </c>
    </row>
    <row r="110" spans="18:58" ht="10.5" customHeight="1">
      <c r="R110" s="3"/>
      <c r="S110" s="3"/>
      <c r="T110" s="3"/>
      <c r="U110" s="3"/>
      <c r="V110" s="3"/>
      <c r="W110" s="3"/>
      <c r="X110" s="4"/>
      <c r="Y110" s="4"/>
      <c r="Z110" s="4"/>
      <c r="AA110" s="4"/>
      <c r="AB110" s="224" t="s">
        <v>131</v>
      </c>
      <c r="AC110" s="225" t="s">
        <v>15</v>
      </c>
      <c r="AD110" s="308"/>
      <c r="AE110" s="309"/>
      <c r="AF110" s="309"/>
      <c r="AG110" s="310"/>
      <c r="AH110" s="52">
        <v>15</v>
      </c>
      <c r="AI110" s="53" t="str">
        <f>IF(AH110="","","-")</f>
        <v>-</v>
      </c>
      <c r="AJ110" s="54">
        <v>9</v>
      </c>
      <c r="AK110" s="317" t="str">
        <f>IF(AH110&lt;&gt;"",IF(AH110&gt;AJ110,IF(AH111&gt;AJ111,"○",IF(AH112&gt;AJ112,"○","×")),IF(AH111&gt;AJ111,IF(AH112&gt;AJ112,"○","×"),"×")),"")</f>
        <v>○</v>
      </c>
      <c r="AL110" s="52">
        <v>12</v>
      </c>
      <c r="AM110" s="55" t="str">
        <f aca="true" t="shared" si="16" ref="AM110:AM115">IF(AL110="","","-")</f>
        <v>-</v>
      </c>
      <c r="AN110" s="56">
        <v>15</v>
      </c>
      <c r="AO110" s="317" t="str">
        <f>IF(AL110&lt;&gt;"",IF(AL110&gt;AN110,IF(AL111&gt;AN111,"○",IF(AL112&gt;AN112,"○","×")),IF(AL111&gt;AN111,IF(AL112&gt;AN112,"○","×"),"×")),"")</f>
        <v>○</v>
      </c>
      <c r="AP110" s="57">
        <v>15</v>
      </c>
      <c r="AQ110" s="55" t="str">
        <f aca="true" t="shared" si="17" ref="AQ110:AQ118">IF(AP110="","","-")</f>
        <v>-</v>
      </c>
      <c r="AR110" s="54">
        <v>13</v>
      </c>
      <c r="AS110" s="320" t="str">
        <f>IF(AP110&lt;&gt;"",IF(AP110&gt;AR110,IF(AP111&gt;AR111,"○",IF(AP112&gt;AR112,"○","×")),IF(AP111&gt;AR111,IF(AP112&gt;AR112,"○","×"),"×")),"")</f>
        <v>×</v>
      </c>
      <c r="AT110" s="365" t="s">
        <v>256</v>
      </c>
      <c r="AU110" s="366"/>
      <c r="AV110" s="366"/>
      <c r="AW110" s="367"/>
      <c r="AX110" s="26"/>
      <c r="AY110" s="37"/>
      <c r="AZ110" s="38"/>
      <c r="BA110" s="25"/>
      <c r="BB110" s="23"/>
      <c r="BC110" s="29"/>
      <c r="BD110" s="38"/>
      <c r="BE110" s="38"/>
      <c r="BF110" s="39"/>
    </row>
    <row r="111" spans="2:58" ht="10.5" customHeight="1">
      <c r="B111" s="351" t="s">
        <v>32</v>
      </c>
      <c r="C111" s="351"/>
      <c r="D111" s="351"/>
      <c r="E111" s="351"/>
      <c r="F111" s="351"/>
      <c r="G111" s="351"/>
      <c r="H111" s="352" t="s">
        <v>98</v>
      </c>
      <c r="I111" s="352"/>
      <c r="J111" s="352"/>
      <c r="K111" s="352"/>
      <c r="L111" s="352"/>
      <c r="M111" s="352"/>
      <c r="N111" s="352"/>
      <c r="O111" s="352"/>
      <c r="P111" s="352"/>
      <c r="Q111" s="352"/>
      <c r="R111" s="3"/>
      <c r="S111" s="3"/>
      <c r="T111" s="3"/>
      <c r="U111" s="3"/>
      <c r="V111" s="3"/>
      <c r="W111" s="3"/>
      <c r="X111" s="4"/>
      <c r="Y111" s="4"/>
      <c r="Z111" s="4"/>
      <c r="AA111" s="4"/>
      <c r="AB111" s="224" t="s">
        <v>132</v>
      </c>
      <c r="AC111" s="225" t="s">
        <v>15</v>
      </c>
      <c r="AD111" s="311"/>
      <c r="AE111" s="312"/>
      <c r="AF111" s="312"/>
      <c r="AG111" s="313"/>
      <c r="AH111" s="52">
        <v>15</v>
      </c>
      <c r="AI111" s="53" t="str">
        <f>IF(AH111="","","-")</f>
        <v>-</v>
      </c>
      <c r="AJ111" s="58">
        <v>6</v>
      </c>
      <c r="AK111" s="318"/>
      <c r="AL111" s="52">
        <v>15</v>
      </c>
      <c r="AM111" s="53" t="str">
        <f t="shared" si="16"/>
        <v>-</v>
      </c>
      <c r="AN111" s="54">
        <v>8</v>
      </c>
      <c r="AO111" s="318"/>
      <c r="AP111" s="52">
        <v>10</v>
      </c>
      <c r="AQ111" s="53" t="str">
        <f t="shared" si="17"/>
        <v>-</v>
      </c>
      <c r="AR111" s="54">
        <v>15</v>
      </c>
      <c r="AS111" s="321"/>
      <c r="AT111" s="368"/>
      <c r="AU111" s="369"/>
      <c r="AV111" s="369"/>
      <c r="AW111" s="370"/>
      <c r="AX111" s="26"/>
      <c r="AY111" s="37">
        <f>COUNTIF(AD110:AS112,"○")</f>
        <v>2</v>
      </c>
      <c r="AZ111" s="38">
        <f>COUNTIF(AD110:AS112,"×")</f>
        <v>1</v>
      </c>
      <c r="BA111" s="31">
        <f>(IF((AD110&gt;AF110),1,0))+(IF((AD111&gt;AF111),1,0))+(IF((AD112&gt;AF112),1,0))+(IF((AH110&gt;AJ110),1,0))+(IF((AH111&gt;AJ111),1,0))+(IF((AH112&gt;AJ112),1,0))+(IF((AL110&gt;AN110),1,0))+(IF((AL111&gt;AN111),1,0))+(IF((AL112&gt;AN112),1,0))+(IF((AP110&gt;AR110),1,0))+(IF((AP111&gt;AR111),1,0))+(IF((AP112&gt;AR112),1,0))</f>
        <v>5</v>
      </c>
      <c r="BB111" s="32">
        <f>(IF((AD110&lt;AF110),1,0))+(IF((AD111&lt;AF111),1,0))+(IF((AD112&lt;AF112),1,0))+(IF((AH110&lt;AJ110),1,0))+(IF((AH111&lt;AJ111),1,0))+(IF((AH112&lt;AJ112),1,0))+(IF((AL110&lt;AN110),1,0))+(IF((AL111&lt;AN111),1,0))+(IF((AL112&lt;AN112),1,0))+(IF((AP110&lt;AR110),1,0))+(IF((AP111&lt;AR111),1,0))+(IF((AP112&lt;AR112),1,0))</f>
        <v>3</v>
      </c>
      <c r="BC111" s="33">
        <f>BA111-BB111</f>
        <v>2</v>
      </c>
      <c r="BD111" s="38">
        <f>SUM(AD110:AD112,AH110:AH112,AL110:AL112,AP110:AP112)</f>
        <v>110</v>
      </c>
      <c r="BE111" s="38">
        <f>SUM(AF110:AF112,AJ110:AJ112,AN110:AN112,AR110:AR112)</f>
        <v>94</v>
      </c>
      <c r="BF111" s="39">
        <f>BD111-BE111</f>
        <v>16</v>
      </c>
    </row>
    <row r="112" spans="2:58" ht="10.5" customHeight="1">
      <c r="B112" s="351"/>
      <c r="C112" s="351"/>
      <c r="D112" s="351"/>
      <c r="E112" s="351"/>
      <c r="F112" s="351"/>
      <c r="G112" s="351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"/>
      <c r="S112" s="3"/>
      <c r="T112" s="3"/>
      <c r="U112" s="3"/>
      <c r="V112" s="3"/>
      <c r="W112" s="3"/>
      <c r="X112" s="4"/>
      <c r="Y112" s="4"/>
      <c r="Z112" s="4"/>
      <c r="AA112" s="4"/>
      <c r="AB112" s="226"/>
      <c r="AC112" s="227"/>
      <c r="AD112" s="314"/>
      <c r="AE112" s="315"/>
      <c r="AF112" s="315"/>
      <c r="AG112" s="316"/>
      <c r="AH112" s="59"/>
      <c r="AI112" s="53">
        <f>IF(AH112="","","-")</f>
      </c>
      <c r="AJ112" s="60"/>
      <c r="AK112" s="319"/>
      <c r="AL112" s="59">
        <v>15</v>
      </c>
      <c r="AM112" s="61" t="str">
        <f t="shared" si="16"/>
        <v>-</v>
      </c>
      <c r="AN112" s="60">
        <v>13</v>
      </c>
      <c r="AO112" s="318"/>
      <c r="AP112" s="59">
        <v>13</v>
      </c>
      <c r="AQ112" s="61" t="str">
        <f t="shared" si="17"/>
        <v>-</v>
      </c>
      <c r="AR112" s="60">
        <v>15</v>
      </c>
      <c r="AS112" s="321"/>
      <c r="AT112" s="34">
        <f>AY111</f>
        <v>2</v>
      </c>
      <c r="AU112" s="35" t="s">
        <v>10</v>
      </c>
      <c r="AV112" s="35">
        <f>AZ111</f>
        <v>1</v>
      </c>
      <c r="AW112" s="36" t="s">
        <v>7</v>
      </c>
      <c r="AX112" s="26"/>
      <c r="AY112" s="37"/>
      <c r="AZ112" s="38"/>
      <c r="BA112" s="37"/>
      <c r="BB112" s="38"/>
      <c r="BC112" s="39"/>
      <c r="BD112" s="38"/>
      <c r="BE112" s="38"/>
      <c r="BF112" s="39"/>
    </row>
    <row r="113" spans="2:58" ht="10.5" customHeight="1">
      <c r="B113" s="351"/>
      <c r="C113" s="351"/>
      <c r="D113" s="351"/>
      <c r="E113" s="351"/>
      <c r="F113" s="351"/>
      <c r="G113" s="351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"/>
      <c r="S113" s="3"/>
      <c r="T113" s="3"/>
      <c r="U113" s="3"/>
      <c r="V113" s="3"/>
      <c r="W113" s="3"/>
      <c r="X113" s="4"/>
      <c r="Y113" s="4"/>
      <c r="Z113" s="4"/>
      <c r="AA113" s="4"/>
      <c r="AB113" s="224" t="s">
        <v>94</v>
      </c>
      <c r="AC113" s="404" t="s">
        <v>122</v>
      </c>
      <c r="AD113" s="62">
        <f>IF(AJ110="","",AJ110)</f>
        <v>9</v>
      </c>
      <c r="AE113" s="53" t="str">
        <f aca="true" t="shared" si="18" ref="AE113:AE121">IF(AD113="","","-")</f>
        <v>-</v>
      </c>
      <c r="AF113" s="18">
        <f>IF(AH110="","",AH110)</f>
        <v>15</v>
      </c>
      <c r="AG113" s="329" t="str">
        <f>IF(AK110="","",IF(AK110="○","×",IF(AK110="×","○")))</f>
        <v>×</v>
      </c>
      <c r="AH113" s="340"/>
      <c r="AI113" s="341"/>
      <c r="AJ113" s="341"/>
      <c r="AK113" s="342"/>
      <c r="AL113" s="52">
        <v>12</v>
      </c>
      <c r="AM113" s="53" t="str">
        <f t="shared" si="16"/>
        <v>-</v>
      </c>
      <c r="AN113" s="54">
        <v>15</v>
      </c>
      <c r="AO113" s="397" t="str">
        <f>IF(AL113&lt;&gt;"",IF(AL113&gt;AN113,IF(AL114&gt;AN114,"○",IF(AL115&gt;AN115,"○","×")),IF(AL114&gt;AN114,IF(AL115&gt;AN115,"○","×"),"×")),"")</f>
        <v>×</v>
      </c>
      <c r="AP113" s="52">
        <v>10</v>
      </c>
      <c r="AQ113" s="53" t="str">
        <f t="shared" si="17"/>
        <v>-</v>
      </c>
      <c r="AR113" s="54">
        <v>15</v>
      </c>
      <c r="AS113" s="322" t="str">
        <f>IF(AP113&lt;&gt;"",IF(AP113&gt;AR113,IF(AP114&gt;AR114,"○",IF(AP115&gt;AR115,"○","×")),IF(AP114&gt;AR114,IF(AP115&gt;AR115,"○","×"),"×")),"")</f>
        <v>×</v>
      </c>
      <c r="AT113" s="398" t="s">
        <v>253</v>
      </c>
      <c r="AU113" s="399"/>
      <c r="AV113" s="399"/>
      <c r="AW113" s="400"/>
      <c r="AX113" s="26"/>
      <c r="AY113" s="25"/>
      <c r="AZ113" s="23"/>
      <c r="BA113" s="25"/>
      <c r="BB113" s="23"/>
      <c r="BC113" s="29"/>
      <c r="BD113" s="23"/>
      <c r="BE113" s="23"/>
      <c r="BF113" s="29"/>
    </row>
    <row r="114" spans="2:58" ht="10.5" customHeight="1">
      <c r="B114" s="16"/>
      <c r="C114" s="1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4"/>
      <c r="AA114" s="4"/>
      <c r="AB114" s="224" t="s">
        <v>235</v>
      </c>
      <c r="AC114" s="405"/>
      <c r="AD114" s="62">
        <f>IF(AJ111="","",AJ111)</f>
        <v>6</v>
      </c>
      <c r="AE114" s="53" t="str">
        <f t="shared" si="18"/>
        <v>-</v>
      </c>
      <c r="AF114" s="18">
        <f>IF(AH111="","",AH111)</f>
        <v>15</v>
      </c>
      <c r="AG114" s="330" t="str">
        <f>IF(AI111="","",AI111)</f>
        <v>-</v>
      </c>
      <c r="AH114" s="343"/>
      <c r="AI114" s="312"/>
      <c r="AJ114" s="312"/>
      <c r="AK114" s="313"/>
      <c r="AL114" s="52">
        <v>13</v>
      </c>
      <c r="AM114" s="53" t="str">
        <f t="shared" si="16"/>
        <v>-</v>
      </c>
      <c r="AN114" s="54">
        <v>15</v>
      </c>
      <c r="AO114" s="318"/>
      <c r="AP114" s="52">
        <v>15</v>
      </c>
      <c r="AQ114" s="53" t="str">
        <f t="shared" si="17"/>
        <v>-</v>
      </c>
      <c r="AR114" s="54">
        <v>5</v>
      </c>
      <c r="AS114" s="321"/>
      <c r="AT114" s="368"/>
      <c r="AU114" s="369"/>
      <c r="AV114" s="369"/>
      <c r="AW114" s="370"/>
      <c r="AX114" s="26"/>
      <c r="AY114" s="37">
        <f>COUNTIF(AD113:AS115,"○")</f>
        <v>0</v>
      </c>
      <c r="AZ114" s="38">
        <f>COUNTIF(AD113:AS115,"×")</f>
        <v>3</v>
      </c>
      <c r="BA114" s="31">
        <f>(IF((AD113&gt;AF113),1,0))+(IF((AD114&gt;AF114),1,0))+(IF((AD115&gt;AF115),1,0))+(IF((AH113&gt;AJ113),1,0))+(IF((AH114&gt;AJ114),1,0))+(IF((AH115&gt;AJ115),1,0))+(IF((AL113&gt;AN113),1,0))+(IF((AL114&gt;AN114),1,0))+(IF((AL115&gt;AN115),1,0))+(IF((AP113&gt;AR113),1,0))+(IF((AP114&gt;AR114),1,0))+(IF((AP115&gt;AR115),1,0))</f>
        <v>1</v>
      </c>
      <c r="BB114" s="32">
        <f>(IF((AD113&lt;AF113),1,0))+(IF((AD114&lt;AF114),1,0))+(IF((AD115&lt;AF115),1,0))+(IF((AH113&lt;AJ113),1,0))+(IF((AH114&lt;AJ114),1,0))+(IF((AH115&lt;AJ115),1,0))+(IF((AL113&lt;AN113),1,0))+(IF((AL114&lt;AN114),1,0))+(IF((AL115&lt;AN115),1,0))+(IF((AP113&lt;AR113),1,0))+(IF((AP114&lt;AR114),1,0))+(IF((AP115&lt;AR115),1,0))</f>
        <v>6</v>
      </c>
      <c r="BC114" s="33">
        <f>BA114-BB114</f>
        <v>-5</v>
      </c>
      <c r="BD114" s="38">
        <f>SUM(AD113:AD115,AH113:AH115,AL113:AL115,AP113:AP115)</f>
        <v>73</v>
      </c>
      <c r="BE114" s="38">
        <f>SUM(AF113:AF115,AJ113:AJ115,AN113:AN115,AR113:AR115)</f>
        <v>95</v>
      </c>
      <c r="BF114" s="39">
        <f>BD114-BE114</f>
        <v>-22</v>
      </c>
    </row>
    <row r="115" spans="2:58" ht="10.5" customHeight="1">
      <c r="B115" s="16"/>
      <c r="C115" s="1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4"/>
      <c r="AA115" s="4"/>
      <c r="AB115" s="226"/>
      <c r="AC115" s="406"/>
      <c r="AD115" s="63">
        <f>IF(AJ112="","",AJ112)</f>
      </c>
      <c r="AE115" s="53">
        <f t="shared" si="18"/>
      </c>
      <c r="AF115" s="64">
        <f>IF(AH112="","",AH112)</f>
      </c>
      <c r="AG115" s="331">
        <f>IF(AI112="","",AI112)</f>
      </c>
      <c r="AH115" s="344"/>
      <c r="AI115" s="315"/>
      <c r="AJ115" s="315"/>
      <c r="AK115" s="316"/>
      <c r="AL115" s="59"/>
      <c r="AM115" s="53">
        <f t="shared" si="16"/>
      </c>
      <c r="AN115" s="60"/>
      <c r="AO115" s="319"/>
      <c r="AP115" s="59">
        <v>8</v>
      </c>
      <c r="AQ115" s="61" t="str">
        <f t="shared" si="17"/>
        <v>-</v>
      </c>
      <c r="AR115" s="60">
        <v>15</v>
      </c>
      <c r="AS115" s="323"/>
      <c r="AT115" s="34">
        <f>AY114</f>
        <v>0</v>
      </c>
      <c r="AU115" s="35" t="s">
        <v>10</v>
      </c>
      <c r="AV115" s="35">
        <f>AZ114</f>
        <v>3</v>
      </c>
      <c r="AW115" s="36" t="s">
        <v>7</v>
      </c>
      <c r="AX115" s="26"/>
      <c r="AY115" s="45"/>
      <c r="AZ115" s="46"/>
      <c r="BA115" s="45"/>
      <c r="BB115" s="46"/>
      <c r="BC115" s="47"/>
      <c r="BD115" s="46"/>
      <c r="BE115" s="46"/>
      <c r="BF115" s="47"/>
    </row>
    <row r="116" spans="2:58" ht="10.5" customHeight="1">
      <c r="B116" s="354" t="str">
        <f>AB119</f>
        <v>松本浩幸</v>
      </c>
      <c r="C116" s="349" t="str">
        <f>AC119</f>
        <v>ﾐﾗｸﾙｼｮｯﾄ</v>
      </c>
      <c r="D116" s="356" t="s">
        <v>16</v>
      </c>
      <c r="E116" s="357"/>
      <c r="F116" s="357"/>
      <c r="G116" s="358"/>
      <c r="H116" s="12"/>
      <c r="I116" s="9"/>
      <c r="J116" s="9"/>
      <c r="K116" s="9"/>
      <c r="L116" s="9"/>
      <c r="M116" s="9"/>
      <c r="N116" s="9"/>
      <c r="O116" s="9"/>
      <c r="P116" s="13"/>
      <c r="Q116" s="13"/>
      <c r="R116" s="13"/>
      <c r="S116" s="13"/>
      <c r="T116" s="13"/>
      <c r="Y116" s="2"/>
      <c r="Z116" s="4"/>
      <c r="AA116" s="4"/>
      <c r="AB116" s="230" t="s">
        <v>18</v>
      </c>
      <c r="AC116" s="225" t="s">
        <v>67</v>
      </c>
      <c r="AD116" s="62">
        <f>IF(AN110="","",AN110)</f>
        <v>15</v>
      </c>
      <c r="AE116" s="65" t="str">
        <f t="shared" si="18"/>
        <v>-</v>
      </c>
      <c r="AF116" s="18">
        <f>IF(AL110="","",AL110)</f>
        <v>12</v>
      </c>
      <c r="AG116" s="329" t="str">
        <f>IF(AO110="","",IF(AO110="○","×",IF(AO110="×","○")))</f>
        <v>×</v>
      </c>
      <c r="AH116" s="66">
        <f>IF(AN113="","",AN113)</f>
        <v>15</v>
      </c>
      <c r="AI116" s="53" t="str">
        <f aca="true" t="shared" si="19" ref="AI116:AI121">IF(AH116="","","-")</f>
        <v>-</v>
      </c>
      <c r="AJ116" s="18">
        <f>IF(AL113="","",AL113)</f>
        <v>12</v>
      </c>
      <c r="AK116" s="329" t="str">
        <f>IF(AO113="","",IF(AO113="○","×",IF(AO113="×","○")))</f>
        <v>○</v>
      </c>
      <c r="AL116" s="340"/>
      <c r="AM116" s="341"/>
      <c r="AN116" s="341"/>
      <c r="AO116" s="342"/>
      <c r="AP116" s="52">
        <v>7</v>
      </c>
      <c r="AQ116" s="53" t="str">
        <f t="shared" si="17"/>
        <v>-</v>
      </c>
      <c r="AR116" s="54">
        <v>15</v>
      </c>
      <c r="AS116" s="321" t="str">
        <f>IF(AP116&lt;&gt;"",IF(AP116&gt;AR116,IF(AP117&gt;AR117,"○",IF(AP118&gt;AR118,"○","×")),IF(AP117&gt;AR117,IF(AP118&gt;AR118,"○","×"),"×")),"")</f>
        <v>×</v>
      </c>
      <c r="AT116" s="398" t="s">
        <v>254</v>
      </c>
      <c r="AU116" s="399"/>
      <c r="AV116" s="399"/>
      <c r="AW116" s="400"/>
      <c r="AX116" s="26"/>
      <c r="AY116" s="37"/>
      <c r="AZ116" s="38"/>
      <c r="BA116" s="37"/>
      <c r="BB116" s="38"/>
      <c r="BC116" s="39"/>
      <c r="BD116" s="38"/>
      <c r="BE116" s="38"/>
      <c r="BF116" s="39"/>
    </row>
    <row r="117" spans="2:58" ht="10.5" customHeight="1">
      <c r="B117" s="355"/>
      <c r="C117" s="350"/>
      <c r="D117" s="359"/>
      <c r="E117" s="360"/>
      <c r="F117" s="360"/>
      <c r="G117" s="361"/>
      <c r="H117" s="12"/>
      <c r="I117" s="9"/>
      <c r="J117" s="9"/>
      <c r="K117" s="9"/>
      <c r="L117" s="9"/>
      <c r="M117" s="9"/>
      <c r="N117" s="9"/>
      <c r="O117" s="9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4"/>
      <c r="AA117" s="4"/>
      <c r="AB117" s="230" t="s">
        <v>49</v>
      </c>
      <c r="AC117" s="225" t="s">
        <v>33</v>
      </c>
      <c r="AD117" s="62">
        <f>IF(AN111="","",AN111)</f>
        <v>8</v>
      </c>
      <c r="AE117" s="53" t="str">
        <f t="shared" si="18"/>
        <v>-</v>
      </c>
      <c r="AF117" s="18">
        <f>IF(AL111="","",AL111)</f>
        <v>15</v>
      </c>
      <c r="AG117" s="330">
        <f>IF(AI114="","",AI114)</f>
      </c>
      <c r="AH117" s="66">
        <f>IF(AN114="","",AN114)</f>
        <v>15</v>
      </c>
      <c r="AI117" s="53" t="str">
        <f t="shared" si="19"/>
        <v>-</v>
      </c>
      <c r="AJ117" s="18">
        <f>IF(AL114="","",AL114)</f>
        <v>13</v>
      </c>
      <c r="AK117" s="330" t="str">
        <f>IF(AM114="","",AM114)</f>
        <v>-</v>
      </c>
      <c r="AL117" s="343"/>
      <c r="AM117" s="312"/>
      <c r="AN117" s="312"/>
      <c r="AO117" s="313"/>
      <c r="AP117" s="52">
        <v>15</v>
      </c>
      <c r="AQ117" s="53" t="str">
        <f t="shared" si="17"/>
        <v>-</v>
      </c>
      <c r="AR117" s="54">
        <v>10</v>
      </c>
      <c r="AS117" s="321"/>
      <c r="AT117" s="368"/>
      <c r="AU117" s="369"/>
      <c r="AV117" s="369"/>
      <c r="AW117" s="370"/>
      <c r="AX117" s="26"/>
      <c r="AY117" s="37">
        <f>COUNTIF(AD116:AS118,"○")</f>
        <v>1</v>
      </c>
      <c r="AZ117" s="38">
        <f>COUNTIF(AD116:AS118,"×")</f>
        <v>2</v>
      </c>
      <c r="BA117" s="31">
        <f>(IF((AD116&gt;AF116),1,0))+(IF((AD117&gt;AF117),1,0))+(IF((AD118&gt;AF118),1,0))+(IF((AH116&gt;AJ116),1,0))+(IF((AH117&gt;AJ117),1,0))+(IF((AH118&gt;AJ118),1,0))+(IF((AL116&gt;AN116),1,0))+(IF((AL117&gt;AN117),1,0))+(IF((AL118&gt;AN118),1,0))+(IF((AP116&gt;AR116),1,0))+(IF((AP117&gt;AR117),1,0))+(IF((AP118&gt;AR118),1,0))</f>
        <v>4</v>
      </c>
      <c r="BB117" s="32">
        <f>(IF((AD116&lt;AF116),1,0))+(IF((AD117&lt;AF117),1,0))+(IF((AD118&lt;AF118),1,0))+(IF((AH116&lt;AJ116),1,0))+(IF((AH117&lt;AJ117),1,0))+(IF((AH118&lt;AJ118),1,0))+(IF((AL116&lt;AN116),1,0))+(IF((AL117&lt;AN117),1,0))+(IF((AL118&lt;AN118),1,0))+(IF((AP116&lt;AR116),1,0))+(IF((AP117&lt;AR117),1,0))+(IF((AP118&lt;AR118),1,0))</f>
        <v>4</v>
      </c>
      <c r="BC117" s="33">
        <f>BA117-BB117</f>
        <v>0</v>
      </c>
      <c r="BD117" s="38">
        <f>SUM(AD116:AD118,AH116:AH118,AL116:AL118,AP116:AP118)</f>
        <v>97</v>
      </c>
      <c r="BE117" s="38">
        <f>SUM(AF116:AF118,AJ116:AJ118,AN116:AN118,AR116:AR118)</f>
        <v>107</v>
      </c>
      <c r="BF117" s="39">
        <f>BD117-BE117</f>
        <v>-10</v>
      </c>
    </row>
    <row r="118" spans="2:58" ht="10.5" customHeight="1">
      <c r="B118" s="354" t="str">
        <f>AB120</f>
        <v>佐藤元宣</v>
      </c>
      <c r="C118" s="349" t="str">
        <f>AC120</f>
        <v>ﾐﾗｸﾙｼｮｯﾄ</v>
      </c>
      <c r="D118" s="359"/>
      <c r="E118" s="360"/>
      <c r="F118" s="360"/>
      <c r="G118" s="361"/>
      <c r="H118" s="176"/>
      <c r="I118" s="176"/>
      <c r="J118" s="177"/>
      <c r="K118" s="9"/>
      <c r="L118" s="9"/>
      <c r="M118" s="9"/>
      <c r="N118" s="9"/>
      <c r="O118" s="9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4"/>
      <c r="AA118" s="4"/>
      <c r="AB118" s="226"/>
      <c r="AC118" s="227"/>
      <c r="AD118" s="63">
        <f>IF(AN112="","",AN112)</f>
        <v>13</v>
      </c>
      <c r="AE118" s="61" t="str">
        <f t="shared" si="18"/>
        <v>-</v>
      </c>
      <c r="AF118" s="64">
        <f>IF(AL112="","",AL112)</f>
        <v>15</v>
      </c>
      <c r="AG118" s="331">
        <f>IF(AI115="","",AI115)</f>
      </c>
      <c r="AH118" s="67">
        <f>IF(AN115="","",AN115)</f>
      </c>
      <c r="AI118" s="53">
        <f t="shared" si="19"/>
      </c>
      <c r="AJ118" s="64">
        <f>IF(AL115="","",AL115)</f>
      </c>
      <c r="AK118" s="331">
        <f>IF(AM115="","",AM115)</f>
      </c>
      <c r="AL118" s="344"/>
      <c r="AM118" s="315"/>
      <c r="AN118" s="315"/>
      <c r="AO118" s="316"/>
      <c r="AP118" s="59">
        <v>9</v>
      </c>
      <c r="AQ118" s="53" t="str">
        <f t="shared" si="17"/>
        <v>-</v>
      </c>
      <c r="AR118" s="60">
        <v>15</v>
      </c>
      <c r="AS118" s="323"/>
      <c r="AT118" s="34">
        <f>AY117</f>
        <v>1</v>
      </c>
      <c r="AU118" s="35" t="s">
        <v>10</v>
      </c>
      <c r="AV118" s="35">
        <f>AZ117</f>
        <v>2</v>
      </c>
      <c r="AW118" s="36" t="s">
        <v>7</v>
      </c>
      <c r="AX118" s="26"/>
      <c r="AY118" s="37"/>
      <c r="AZ118" s="38"/>
      <c r="BA118" s="37"/>
      <c r="BB118" s="38"/>
      <c r="BC118" s="39"/>
      <c r="BD118" s="38"/>
      <c r="BE118" s="38"/>
      <c r="BF118" s="39"/>
    </row>
    <row r="119" spans="2:58" ht="10.5" customHeight="1">
      <c r="B119" s="355"/>
      <c r="C119" s="350"/>
      <c r="D119" s="362"/>
      <c r="E119" s="363"/>
      <c r="F119" s="363"/>
      <c r="G119" s="364"/>
      <c r="H119" s="9"/>
      <c r="I119" s="9"/>
      <c r="J119" s="178"/>
      <c r="K119" s="9"/>
      <c r="L119" s="9"/>
      <c r="M119" s="9"/>
      <c r="N119" s="9"/>
      <c r="O119" s="9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4"/>
      <c r="AA119" s="4"/>
      <c r="AB119" s="230" t="s">
        <v>133</v>
      </c>
      <c r="AC119" s="231" t="s">
        <v>135</v>
      </c>
      <c r="AD119" s="62">
        <f>IF(AR110="","",AR110)</f>
        <v>13</v>
      </c>
      <c r="AE119" s="53" t="str">
        <f t="shared" si="18"/>
        <v>-</v>
      </c>
      <c r="AF119" s="18">
        <f>IF(AP110="","",AP110)</f>
        <v>15</v>
      </c>
      <c r="AG119" s="329" t="str">
        <f>IF(AS110="","",IF(AS110="○","×",IF(AS110="×","○")))</f>
        <v>○</v>
      </c>
      <c r="AH119" s="66">
        <f>IF(AR113="","",AR113)</f>
        <v>15</v>
      </c>
      <c r="AI119" s="65" t="str">
        <f t="shared" si="19"/>
        <v>-</v>
      </c>
      <c r="AJ119" s="18">
        <f>IF(AP113="","",AP113)</f>
        <v>10</v>
      </c>
      <c r="AK119" s="329" t="str">
        <f>IF(AS113="","",IF(AS113="○","×",IF(AS113="×","○")))</f>
        <v>○</v>
      </c>
      <c r="AL119" s="68">
        <f>IF(AR116="","",AR116)</f>
        <v>15</v>
      </c>
      <c r="AM119" s="53" t="str">
        <f>IF(AL119="","","-")</f>
        <v>-</v>
      </c>
      <c r="AN119" s="22">
        <f>IF(AP116="","",AP116)</f>
        <v>7</v>
      </c>
      <c r="AO119" s="329" t="str">
        <f>IF(AS116="","",IF(AS116="○","×",IF(AS116="×","○")))</f>
        <v>○</v>
      </c>
      <c r="AP119" s="340"/>
      <c r="AQ119" s="341"/>
      <c r="AR119" s="341"/>
      <c r="AS119" s="401"/>
      <c r="AT119" s="398" t="s">
        <v>255</v>
      </c>
      <c r="AU119" s="399"/>
      <c r="AV119" s="399"/>
      <c r="AW119" s="400"/>
      <c r="AX119" s="26"/>
      <c r="AY119" s="25"/>
      <c r="AZ119" s="23"/>
      <c r="BA119" s="25"/>
      <c r="BB119" s="23"/>
      <c r="BC119" s="29"/>
      <c r="BD119" s="23"/>
      <c r="BE119" s="23"/>
      <c r="BF119" s="29"/>
    </row>
    <row r="120" spans="2:58" ht="10.5" customHeight="1">
      <c r="B120" s="95"/>
      <c r="C120" s="149"/>
      <c r="D120" s="1"/>
      <c r="E120" s="1"/>
      <c r="F120" s="1"/>
      <c r="G120" s="1"/>
      <c r="H120" s="130"/>
      <c r="I120" s="130">
        <v>16</v>
      </c>
      <c r="J120" s="179">
        <v>15</v>
      </c>
      <c r="K120" s="9"/>
      <c r="L120" s="9"/>
      <c r="M120" s="9"/>
      <c r="N120" s="9"/>
      <c r="O120" s="9"/>
      <c r="P120" s="9"/>
      <c r="Q120" s="10"/>
      <c r="R120" s="5"/>
      <c r="S120" s="6"/>
      <c r="T120" s="6"/>
      <c r="U120" s="6"/>
      <c r="V120" s="6"/>
      <c r="W120" s="7"/>
      <c r="X120" s="7"/>
      <c r="Y120" s="7"/>
      <c r="Z120" s="4"/>
      <c r="AA120" s="4"/>
      <c r="AB120" s="230" t="s">
        <v>134</v>
      </c>
      <c r="AC120" s="225" t="s">
        <v>136</v>
      </c>
      <c r="AD120" s="62">
        <f>IF(AR111="","",AR111)</f>
        <v>15</v>
      </c>
      <c r="AE120" s="53" t="str">
        <f t="shared" si="18"/>
        <v>-</v>
      </c>
      <c r="AF120" s="18">
        <f>IF(AP111="","",AP111)</f>
        <v>10</v>
      </c>
      <c r="AG120" s="330" t="str">
        <f>IF(AI117="","",AI117)</f>
        <v>-</v>
      </c>
      <c r="AH120" s="66">
        <f>IF(AR114="","",AR114)</f>
        <v>5</v>
      </c>
      <c r="AI120" s="53" t="str">
        <f t="shared" si="19"/>
        <v>-</v>
      </c>
      <c r="AJ120" s="18">
        <f>IF(AP114="","",AP114)</f>
        <v>15</v>
      </c>
      <c r="AK120" s="330">
        <f>IF(AM117="","",AM117)</f>
      </c>
      <c r="AL120" s="66">
        <f>IF(AR117="","",AR117)</f>
        <v>10</v>
      </c>
      <c r="AM120" s="53" t="str">
        <f>IF(AL120="","","-")</f>
        <v>-</v>
      </c>
      <c r="AN120" s="18">
        <f>IF(AP117="","",AP117)</f>
        <v>15</v>
      </c>
      <c r="AO120" s="330" t="str">
        <f>IF(AQ117="","",AQ117)</f>
        <v>-</v>
      </c>
      <c r="AP120" s="343"/>
      <c r="AQ120" s="312"/>
      <c r="AR120" s="312"/>
      <c r="AS120" s="402"/>
      <c r="AT120" s="368"/>
      <c r="AU120" s="369"/>
      <c r="AV120" s="369"/>
      <c r="AW120" s="370"/>
      <c r="AX120" s="26"/>
      <c r="AY120" s="37">
        <f>COUNTIF(AD119:AS121,"○")</f>
        <v>3</v>
      </c>
      <c r="AZ120" s="38">
        <f>COUNTIF(AD119:AS121,"×")</f>
        <v>0</v>
      </c>
      <c r="BA120" s="31">
        <f>(IF((AD119&gt;AF119),1,0))+(IF((AD120&gt;AF120),1,0))+(IF((AD121&gt;AF121),1,0))+(IF((AH119&gt;AJ119),1,0))+(IF((AH120&gt;AJ120),1,0))+(IF((AH121&gt;AJ121),1,0))+(IF((AL119&gt;AN119),1,0))+(IF((AL120&gt;AN120),1,0))+(IF((AL121&gt;AN121),1,0))+(IF((AP119&gt;AR119),1,0))+(IF((AP120&gt;AR120),1,0))+(IF((AP121&gt;AR121),1,0))</f>
        <v>6</v>
      </c>
      <c r="BB120" s="32">
        <f>(IF((AD119&lt;AF119),1,0))+(IF((AD120&lt;AF120),1,0))+(IF((AD121&lt;AF121),1,0))+(IF((AH119&lt;AJ119),1,0))+(IF((AH120&lt;AJ120),1,0))+(IF((AH121&lt;AJ121),1,0))+(IF((AL119&lt;AN119),1,0))+(IF((AL120&lt;AN120),1,0))+(IF((AL121&lt;AN121),1,0))+(IF((AP119&lt;AR119),1,0))+(IF((AP120&lt;AR120),1,0))+(IF((AP121&lt;AR121),1,0))</f>
        <v>3</v>
      </c>
      <c r="BC120" s="33">
        <f>BA120-BB120</f>
        <v>3</v>
      </c>
      <c r="BD120" s="38">
        <f>SUM(AD119:AD121,AH119:AH121,AL119:AL121,AP119:AP121)</f>
        <v>118</v>
      </c>
      <c r="BE120" s="38">
        <f>SUM(AF119:AF121,AJ119:AJ121,AN119:AN121,AR119:AR121)</f>
        <v>102</v>
      </c>
      <c r="BF120" s="39">
        <f>BD120-BE120</f>
        <v>16</v>
      </c>
    </row>
    <row r="121" spans="2:58" ht="10.5" customHeight="1" thickBot="1">
      <c r="B121" s="354" t="str">
        <f>AB128</f>
        <v>秦泉寺拓也</v>
      </c>
      <c r="C121" s="349" t="str">
        <f>AC128</f>
        <v>ﾁｰﾑﾌﾞﾁｽﾀ</v>
      </c>
      <c r="D121" s="356" t="s">
        <v>0</v>
      </c>
      <c r="E121" s="357"/>
      <c r="F121" s="357"/>
      <c r="G121" s="358"/>
      <c r="H121" s="136"/>
      <c r="I121" s="130">
        <v>21</v>
      </c>
      <c r="J121" s="172">
        <v>21</v>
      </c>
      <c r="K121" s="15"/>
      <c r="L121" s="148"/>
      <c r="M121" s="146"/>
      <c r="N121" s="9"/>
      <c r="O121" s="9"/>
      <c r="Y121" s="2"/>
      <c r="Z121" s="4"/>
      <c r="AA121" s="4"/>
      <c r="AB121" s="232"/>
      <c r="AC121" s="233"/>
      <c r="AD121" s="69">
        <f>IF(AR112="","",AR112)</f>
        <v>15</v>
      </c>
      <c r="AE121" s="70" t="str">
        <f t="shared" si="18"/>
        <v>-</v>
      </c>
      <c r="AF121" s="19">
        <f>IF(AP112="","",AP112)</f>
        <v>13</v>
      </c>
      <c r="AG121" s="384">
        <f>IF(AI118="","",AI118)</f>
      </c>
      <c r="AH121" s="71">
        <f>IF(AR115="","",AR115)</f>
        <v>15</v>
      </c>
      <c r="AI121" s="70" t="str">
        <f t="shared" si="19"/>
        <v>-</v>
      </c>
      <c r="AJ121" s="19">
        <f>IF(AP115="","",AP115)</f>
        <v>8</v>
      </c>
      <c r="AK121" s="384">
        <f>IF(AM118="","",AM118)</f>
      </c>
      <c r="AL121" s="71">
        <f>IF(AR118="","",AR118)</f>
        <v>15</v>
      </c>
      <c r="AM121" s="70" t="str">
        <f>IF(AL121="","","-")</f>
        <v>-</v>
      </c>
      <c r="AN121" s="19">
        <f>IF(AP118="","",AP118)</f>
        <v>9</v>
      </c>
      <c r="AO121" s="384" t="str">
        <f>IF(AQ118="","",AQ118)</f>
        <v>-</v>
      </c>
      <c r="AP121" s="381"/>
      <c r="AQ121" s="382"/>
      <c r="AR121" s="382"/>
      <c r="AS121" s="403"/>
      <c r="AT121" s="49">
        <f>AY120</f>
        <v>3</v>
      </c>
      <c r="AU121" s="50" t="s">
        <v>10</v>
      </c>
      <c r="AV121" s="50">
        <f>AZ120</f>
        <v>0</v>
      </c>
      <c r="AW121" s="51" t="s">
        <v>7</v>
      </c>
      <c r="AX121" s="26"/>
      <c r="AY121" s="45"/>
      <c r="AZ121" s="46"/>
      <c r="BA121" s="45"/>
      <c r="BB121" s="46"/>
      <c r="BC121" s="47"/>
      <c r="BD121" s="46"/>
      <c r="BE121" s="46"/>
      <c r="BF121" s="47"/>
    </row>
    <row r="122" spans="2:57" ht="10.5" customHeight="1" thickBot="1">
      <c r="B122" s="355"/>
      <c r="C122" s="350"/>
      <c r="D122" s="359"/>
      <c r="E122" s="360"/>
      <c r="F122" s="360"/>
      <c r="G122" s="361"/>
      <c r="H122" s="180"/>
      <c r="I122" s="174"/>
      <c r="J122" s="175"/>
      <c r="K122" s="9"/>
      <c r="L122" s="9"/>
      <c r="M122" s="146"/>
      <c r="N122" s="9"/>
      <c r="O122" s="9"/>
      <c r="P122" s="307" t="s">
        <v>88</v>
      </c>
      <c r="Q122" s="307"/>
      <c r="R122" s="307"/>
      <c r="S122" s="307"/>
      <c r="T122" s="307"/>
      <c r="U122" s="307"/>
      <c r="V122" s="307"/>
      <c r="W122" s="307"/>
      <c r="X122" s="307"/>
      <c r="Y122" s="307"/>
      <c r="Z122" s="4"/>
      <c r="AA122" s="4"/>
      <c r="AY122" s="2"/>
      <c r="AZ122" s="2"/>
      <c r="BA122" s="2"/>
      <c r="BB122" s="2"/>
      <c r="BC122" s="2"/>
      <c r="BD122" s="2"/>
      <c r="BE122" s="2"/>
    </row>
    <row r="123" spans="2:58" ht="10.5" customHeight="1" thickTop="1">
      <c r="B123" s="354" t="str">
        <f>AB129</f>
        <v>参鍋太郎</v>
      </c>
      <c r="C123" s="349" t="str">
        <f>AC129</f>
        <v>ﾁｰﾑﾌﾞﾁｽﾀ</v>
      </c>
      <c r="D123" s="359"/>
      <c r="E123" s="360"/>
      <c r="F123" s="360"/>
      <c r="G123" s="361"/>
      <c r="H123" s="9"/>
      <c r="I123" s="9"/>
      <c r="J123" s="9"/>
      <c r="K123" s="9"/>
      <c r="L123" s="9"/>
      <c r="M123" s="146"/>
      <c r="N123" s="9"/>
      <c r="O123" s="9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4"/>
      <c r="AA123" s="4"/>
      <c r="AB123" s="345" t="s">
        <v>92</v>
      </c>
      <c r="AC123" s="346"/>
      <c r="AD123" s="328" t="str">
        <f>AB125</f>
        <v>上久保葵</v>
      </c>
      <c r="AE123" s="325"/>
      <c r="AF123" s="325"/>
      <c r="AG123" s="326"/>
      <c r="AH123" s="324" t="str">
        <f>AB128</f>
        <v>秦泉寺拓也</v>
      </c>
      <c r="AI123" s="325"/>
      <c r="AJ123" s="325"/>
      <c r="AK123" s="326"/>
      <c r="AL123" s="324" t="str">
        <f>AB131</f>
        <v>神野徹</v>
      </c>
      <c r="AM123" s="325"/>
      <c r="AN123" s="325"/>
      <c r="AO123" s="326"/>
      <c r="AP123" s="324" t="str">
        <f>AB134</f>
        <v>宇田幸竜</v>
      </c>
      <c r="AQ123" s="325"/>
      <c r="AR123" s="325"/>
      <c r="AS123" s="327"/>
      <c r="AT123" s="394" t="s">
        <v>1</v>
      </c>
      <c r="AU123" s="395"/>
      <c r="AV123" s="395"/>
      <c r="AW123" s="396"/>
      <c r="AX123" s="26"/>
      <c r="AY123" s="332" t="s">
        <v>3</v>
      </c>
      <c r="AZ123" s="334"/>
      <c r="BA123" s="332" t="s">
        <v>4</v>
      </c>
      <c r="BB123" s="333"/>
      <c r="BC123" s="334"/>
      <c r="BD123" s="335" t="s">
        <v>5</v>
      </c>
      <c r="BE123" s="336"/>
      <c r="BF123" s="337"/>
    </row>
    <row r="124" spans="2:58" ht="10.5" customHeight="1" thickBot="1">
      <c r="B124" s="355"/>
      <c r="C124" s="350"/>
      <c r="D124" s="362"/>
      <c r="E124" s="363"/>
      <c r="F124" s="363"/>
      <c r="G124" s="364"/>
      <c r="H124" s="9"/>
      <c r="I124" s="9"/>
      <c r="J124" s="9"/>
      <c r="K124" s="9"/>
      <c r="L124" s="9"/>
      <c r="M124" s="146"/>
      <c r="N124" s="9"/>
      <c r="O124" s="9"/>
      <c r="P124" s="294" t="str">
        <f>AB134</f>
        <v>宇田幸竜</v>
      </c>
      <c r="Q124" s="295"/>
      <c r="R124" s="295"/>
      <c r="S124" s="295"/>
      <c r="T124" s="295"/>
      <c r="U124" s="298" t="str">
        <f>AC134</f>
        <v>新宮中</v>
      </c>
      <c r="V124" s="298"/>
      <c r="W124" s="298"/>
      <c r="X124" s="298"/>
      <c r="Y124" s="299"/>
      <c r="Z124" s="4"/>
      <c r="AA124" s="4"/>
      <c r="AB124" s="347"/>
      <c r="AC124" s="348"/>
      <c r="AD124" s="386" t="str">
        <f>AB126</f>
        <v>真鍋風大</v>
      </c>
      <c r="AE124" s="387"/>
      <c r="AF124" s="387"/>
      <c r="AG124" s="388"/>
      <c r="AH124" s="389" t="str">
        <f>AB129</f>
        <v>参鍋太郎</v>
      </c>
      <c r="AI124" s="387"/>
      <c r="AJ124" s="387"/>
      <c r="AK124" s="388"/>
      <c r="AL124" s="389" t="str">
        <f>AB132</f>
        <v>近藤すみ代</v>
      </c>
      <c r="AM124" s="387"/>
      <c r="AN124" s="387"/>
      <c r="AO124" s="388"/>
      <c r="AP124" s="389" t="str">
        <f>AB135</f>
        <v>脇太翼</v>
      </c>
      <c r="AQ124" s="387"/>
      <c r="AR124" s="387"/>
      <c r="AS124" s="390"/>
      <c r="AT124" s="391" t="s">
        <v>2</v>
      </c>
      <c r="AU124" s="392"/>
      <c r="AV124" s="392"/>
      <c r="AW124" s="393"/>
      <c r="AX124" s="26"/>
      <c r="AY124" s="24" t="s">
        <v>6</v>
      </c>
      <c r="AZ124" s="20" t="s">
        <v>7</v>
      </c>
      <c r="BA124" s="24" t="s">
        <v>11</v>
      </c>
      <c r="BB124" s="20" t="s">
        <v>8</v>
      </c>
      <c r="BC124" s="21" t="s">
        <v>9</v>
      </c>
      <c r="BD124" s="20" t="s">
        <v>11</v>
      </c>
      <c r="BE124" s="20" t="s">
        <v>8</v>
      </c>
      <c r="BF124" s="21" t="s">
        <v>9</v>
      </c>
    </row>
    <row r="125" spans="2:58" ht="10.5" customHeight="1" thickBot="1">
      <c r="B125" s="95"/>
      <c r="C125" s="149"/>
      <c r="D125" s="1"/>
      <c r="E125" s="1"/>
      <c r="F125" s="1"/>
      <c r="G125" s="1"/>
      <c r="H125" s="9"/>
      <c r="I125" s="9"/>
      <c r="J125" s="9"/>
      <c r="K125" s="9"/>
      <c r="L125" s="9"/>
      <c r="M125" s="147"/>
      <c r="N125" s="130">
        <v>16</v>
      </c>
      <c r="O125" s="130">
        <v>18</v>
      </c>
      <c r="P125" s="296"/>
      <c r="Q125" s="297"/>
      <c r="R125" s="297"/>
      <c r="S125" s="297"/>
      <c r="T125" s="297"/>
      <c r="U125" s="300"/>
      <c r="V125" s="300"/>
      <c r="W125" s="300"/>
      <c r="X125" s="300"/>
      <c r="Y125" s="301"/>
      <c r="Z125" s="4"/>
      <c r="AA125" s="4"/>
      <c r="AB125" s="224" t="s">
        <v>82</v>
      </c>
      <c r="AC125" s="225" t="s">
        <v>31</v>
      </c>
      <c r="AD125" s="308"/>
      <c r="AE125" s="309"/>
      <c r="AF125" s="309"/>
      <c r="AG125" s="310"/>
      <c r="AH125" s="52">
        <v>11</v>
      </c>
      <c r="AI125" s="53" t="str">
        <f>IF(AH125="","","-")</f>
        <v>-</v>
      </c>
      <c r="AJ125" s="54">
        <v>15</v>
      </c>
      <c r="AK125" s="317" t="str">
        <f>IF(AH125&lt;&gt;"",IF(AH125&gt;AJ125,IF(AH126&gt;AJ126,"○",IF(AH127&gt;AJ127,"○","×")),IF(AH126&gt;AJ126,IF(AH127&gt;AJ127,"○","×"),"×")),"")</f>
        <v>×</v>
      </c>
      <c r="AL125" s="52">
        <v>7</v>
      </c>
      <c r="AM125" s="55" t="str">
        <f aca="true" t="shared" si="20" ref="AM125:AM130">IF(AL125="","","-")</f>
        <v>-</v>
      </c>
      <c r="AN125" s="56">
        <v>15</v>
      </c>
      <c r="AO125" s="317" t="str">
        <f>IF(AL125&lt;&gt;"",IF(AL125&gt;AN125,IF(AL126&gt;AN126,"○",IF(AL127&gt;AN127,"○","×")),IF(AL126&gt;AN126,IF(AL127&gt;AN127,"○","×"),"×")),"")</f>
        <v>○</v>
      </c>
      <c r="AP125" s="57">
        <v>14</v>
      </c>
      <c r="AQ125" s="55" t="str">
        <f aca="true" t="shared" si="21" ref="AQ125:AQ133">IF(AP125="","","-")</f>
        <v>-</v>
      </c>
      <c r="AR125" s="54">
        <v>16</v>
      </c>
      <c r="AS125" s="320" t="str">
        <f>IF(AP125&lt;&gt;"",IF(AP125&gt;AR125,IF(AP126&gt;AR126,"○",IF(AP127&gt;AR127,"○","×")),IF(AP126&gt;AR126,IF(AP127&gt;AR127,"○","×"),"×")),"")</f>
        <v>×</v>
      </c>
      <c r="AT125" s="365" t="s">
        <v>259</v>
      </c>
      <c r="AU125" s="366"/>
      <c r="AV125" s="366"/>
      <c r="AW125" s="367"/>
      <c r="AX125" s="26"/>
      <c r="AY125" s="37"/>
      <c r="AZ125" s="38"/>
      <c r="BA125" s="25"/>
      <c r="BB125" s="23"/>
      <c r="BC125" s="29"/>
      <c r="BD125" s="38"/>
      <c r="BE125" s="38"/>
      <c r="BF125" s="39"/>
    </row>
    <row r="126" spans="2:58" ht="10.5" customHeight="1" thickTop="1">
      <c r="B126" s="354" t="str">
        <f>AB110</f>
        <v>今井隆太</v>
      </c>
      <c r="C126" s="349" t="str">
        <f>AC110</f>
        <v>三島高校</v>
      </c>
      <c r="D126" s="356" t="s">
        <v>48</v>
      </c>
      <c r="E126" s="357"/>
      <c r="F126" s="357"/>
      <c r="G126" s="358"/>
      <c r="H126" s="12"/>
      <c r="I126" s="9"/>
      <c r="J126" s="9"/>
      <c r="K126" s="9"/>
      <c r="L126" s="171"/>
      <c r="M126" s="141"/>
      <c r="N126" s="141">
        <v>21</v>
      </c>
      <c r="O126" s="142">
        <v>21</v>
      </c>
      <c r="P126" s="294" t="str">
        <f>AB135</f>
        <v>脇太翼</v>
      </c>
      <c r="Q126" s="295"/>
      <c r="R126" s="295"/>
      <c r="S126" s="295"/>
      <c r="T126" s="295"/>
      <c r="U126" s="298" t="str">
        <f>AC135</f>
        <v>新宮中</v>
      </c>
      <c r="V126" s="298"/>
      <c r="W126" s="298"/>
      <c r="X126" s="298"/>
      <c r="Y126" s="299"/>
      <c r="Z126" s="4"/>
      <c r="AA126" s="4"/>
      <c r="AB126" s="224" t="s">
        <v>137</v>
      </c>
      <c r="AC126" s="225" t="s">
        <v>31</v>
      </c>
      <c r="AD126" s="311"/>
      <c r="AE126" s="312"/>
      <c r="AF126" s="312"/>
      <c r="AG126" s="313"/>
      <c r="AH126" s="52">
        <v>15</v>
      </c>
      <c r="AI126" s="53" t="str">
        <f>IF(AH126="","","-")</f>
        <v>-</v>
      </c>
      <c r="AJ126" s="58">
        <v>9</v>
      </c>
      <c r="AK126" s="318"/>
      <c r="AL126" s="52">
        <v>17</v>
      </c>
      <c r="AM126" s="53" t="str">
        <f t="shared" si="20"/>
        <v>-</v>
      </c>
      <c r="AN126" s="54">
        <v>15</v>
      </c>
      <c r="AO126" s="318"/>
      <c r="AP126" s="52">
        <v>12</v>
      </c>
      <c r="AQ126" s="53" t="str">
        <f t="shared" si="21"/>
        <v>-</v>
      </c>
      <c r="AR126" s="54">
        <v>15</v>
      </c>
      <c r="AS126" s="321"/>
      <c r="AT126" s="368"/>
      <c r="AU126" s="369"/>
      <c r="AV126" s="369"/>
      <c r="AW126" s="370"/>
      <c r="AX126" s="26"/>
      <c r="AY126" s="37">
        <f>COUNTIF(AD125:AS127,"○")</f>
        <v>1</v>
      </c>
      <c r="AZ126" s="38">
        <f>COUNTIF(AD125:AS127,"×")</f>
        <v>2</v>
      </c>
      <c r="BA126" s="31">
        <f>(IF((AD125&gt;AF125),1,0))+(IF((AD126&gt;AF126),1,0))+(IF((AD127&gt;AF127),1,0))+(IF((AH125&gt;AJ125),1,0))+(IF((AH126&gt;AJ126),1,0))+(IF((AH127&gt;AJ127),1,0))+(IF((AL125&gt;AN125),1,0))+(IF((AL126&gt;AN126),1,0))+(IF((AL127&gt;AN127),1,0))+(IF((AP125&gt;AR125),1,0))+(IF((AP126&gt;AR126),1,0))+(IF((AP127&gt;AR127),1,0))</f>
        <v>3</v>
      </c>
      <c r="BB126" s="32">
        <f>(IF((AD125&lt;AF125),1,0))+(IF((AD126&lt;AF126),1,0))+(IF((AD127&lt;AF127),1,0))+(IF((AH125&lt;AJ125),1,0))+(IF((AH126&lt;AJ126),1,0))+(IF((AH127&lt;AJ127),1,0))+(IF((AL125&lt;AN125),1,0))+(IF((AL126&lt;AN126),1,0))+(IF((AL127&lt;AN127),1,0))+(IF((AP125&lt;AR125),1,0))+(IF((AP126&lt;AR126),1,0))+(IF((AP127&lt;AR127),1,0))</f>
        <v>5</v>
      </c>
      <c r="BC126" s="33">
        <f>BA126-BB126</f>
        <v>-2</v>
      </c>
      <c r="BD126" s="38">
        <f>SUM(AD125:AD127,AH125:AH127,AL125:AL127,AP125:AP127)</f>
        <v>101</v>
      </c>
      <c r="BE126" s="38">
        <f>SUM(AF125:AF127,AJ125:AJ127,AN125:AN127,AR125:AR127)</f>
        <v>113</v>
      </c>
      <c r="BF126" s="39">
        <f>BD126-BE126</f>
        <v>-12</v>
      </c>
    </row>
    <row r="127" spans="2:58" ht="10.5" customHeight="1">
      <c r="B127" s="355"/>
      <c r="C127" s="350"/>
      <c r="D127" s="359"/>
      <c r="E127" s="360"/>
      <c r="F127" s="360"/>
      <c r="G127" s="361"/>
      <c r="H127" s="9"/>
      <c r="I127" s="9"/>
      <c r="J127" s="9"/>
      <c r="K127" s="9"/>
      <c r="L127" s="171"/>
      <c r="M127" s="9"/>
      <c r="N127" s="9"/>
      <c r="O127" s="9"/>
      <c r="P127" s="296"/>
      <c r="Q127" s="297"/>
      <c r="R127" s="297"/>
      <c r="S127" s="297"/>
      <c r="T127" s="297"/>
      <c r="U127" s="300"/>
      <c r="V127" s="300"/>
      <c r="W127" s="300"/>
      <c r="X127" s="300"/>
      <c r="Y127" s="301"/>
      <c r="Z127" s="4"/>
      <c r="AA127" s="4"/>
      <c r="AB127" s="226"/>
      <c r="AC127" s="227"/>
      <c r="AD127" s="314"/>
      <c r="AE127" s="315"/>
      <c r="AF127" s="315"/>
      <c r="AG127" s="316"/>
      <c r="AH127" s="59">
        <v>10</v>
      </c>
      <c r="AI127" s="53" t="str">
        <f>IF(AH127="","","-")</f>
        <v>-</v>
      </c>
      <c r="AJ127" s="60">
        <v>15</v>
      </c>
      <c r="AK127" s="319"/>
      <c r="AL127" s="59">
        <v>15</v>
      </c>
      <c r="AM127" s="61" t="str">
        <f t="shared" si="20"/>
        <v>-</v>
      </c>
      <c r="AN127" s="60">
        <v>13</v>
      </c>
      <c r="AO127" s="318"/>
      <c r="AP127" s="59"/>
      <c r="AQ127" s="61">
        <f t="shared" si="21"/>
      </c>
      <c r="AR127" s="60"/>
      <c r="AS127" s="321"/>
      <c r="AT127" s="34">
        <f>AY126</f>
        <v>1</v>
      </c>
      <c r="AU127" s="35" t="s">
        <v>10</v>
      </c>
      <c r="AV127" s="35">
        <f>AZ126</f>
        <v>2</v>
      </c>
      <c r="AW127" s="36" t="s">
        <v>7</v>
      </c>
      <c r="AX127" s="26"/>
      <c r="AY127" s="37"/>
      <c r="AZ127" s="38"/>
      <c r="BA127" s="37"/>
      <c r="BB127" s="38"/>
      <c r="BC127" s="39"/>
      <c r="BD127" s="38"/>
      <c r="BE127" s="38"/>
      <c r="BF127" s="39"/>
    </row>
    <row r="128" spans="2:58" ht="10.5" customHeight="1">
      <c r="B128" s="354" t="str">
        <f>AB111</f>
        <v>髙橋頼良</v>
      </c>
      <c r="C128" s="349" t="str">
        <f>AC111</f>
        <v>三島高校</v>
      </c>
      <c r="D128" s="359"/>
      <c r="E128" s="360"/>
      <c r="F128" s="360"/>
      <c r="G128" s="361"/>
      <c r="H128" s="15"/>
      <c r="I128" s="15"/>
      <c r="J128" s="123"/>
      <c r="K128" s="9"/>
      <c r="L128" s="171"/>
      <c r="M128" s="9"/>
      <c r="N128" s="9"/>
      <c r="O128" s="9"/>
      <c r="P128" s="304" t="s">
        <v>89</v>
      </c>
      <c r="Q128" s="304"/>
      <c r="R128" s="304"/>
      <c r="S128" s="304"/>
      <c r="T128" s="304"/>
      <c r="U128" s="304"/>
      <c r="V128" s="304"/>
      <c r="W128" s="304"/>
      <c r="X128" s="304"/>
      <c r="Y128" s="304"/>
      <c r="Z128" s="4"/>
      <c r="AA128" s="4"/>
      <c r="AB128" s="224" t="s">
        <v>138</v>
      </c>
      <c r="AC128" s="228" t="s">
        <v>67</v>
      </c>
      <c r="AD128" s="62">
        <f>IF(AJ125="","",AJ125)</f>
        <v>15</v>
      </c>
      <c r="AE128" s="53" t="str">
        <f aca="true" t="shared" si="22" ref="AE128:AE136">IF(AD128="","","-")</f>
        <v>-</v>
      </c>
      <c r="AF128" s="18">
        <f>IF(AH125="","",AH125)</f>
        <v>11</v>
      </c>
      <c r="AG128" s="329" t="str">
        <f>IF(AK125="","",IF(AK125="○","×",IF(AK125="×","○")))</f>
        <v>○</v>
      </c>
      <c r="AH128" s="340"/>
      <c r="AI128" s="341"/>
      <c r="AJ128" s="341"/>
      <c r="AK128" s="342"/>
      <c r="AL128" s="52">
        <v>15</v>
      </c>
      <c r="AM128" s="53" t="str">
        <f t="shared" si="20"/>
        <v>-</v>
      </c>
      <c r="AN128" s="54">
        <v>9</v>
      </c>
      <c r="AO128" s="397" t="str">
        <f>IF(AL128&lt;&gt;"",IF(AL128&gt;AN128,IF(AL129&gt;AN129,"○",IF(AL130&gt;AN130,"○","×")),IF(AL129&gt;AN129,IF(AL130&gt;AN130,"○","×"),"×")),"")</f>
        <v>○</v>
      </c>
      <c r="AP128" s="52">
        <v>9</v>
      </c>
      <c r="AQ128" s="53" t="str">
        <f t="shared" si="21"/>
        <v>-</v>
      </c>
      <c r="AR128" s="54">
        <v>15</v>
      </c>
      <c r="AS128" s="322" t="str">
        <f>IF(AP128&lt;&gt;"",IF(AP128&gt;AR128,IF(AP129&gt;AR129,"○",IF(AP130&gt;AR130,"○","×")),IF(AP129&gt;AR129,IF(AP130&gt;AR130,"○","×"),"×")),"")</f>
        <v>×</v>
      </c>
      <c r="AT128" s="398" t="s">
        <v>252</v>
      </c>
      <c r="AU128" s="399"/>
      <c r="AV128" s="399"/>
      <c r="AW128" s="400"/>
      <c r="AX128" s="26"/>
      <c r="AY128" s="25"/>
      <c r="AZ128" s="23"/>
      <c r="BA128" s="25"/>
      <c r="BB128" s="23"/>
      <c r="BC128" s="29"/>
      <c r="BD128" s="23"/>
      <c r="BE128" s="23"/>
      <c r="BF128" s="29"/>
    </row>
    <row r="129" spans="2:58" ht="10.5" customHeight="1" thickBot="1">
      <c r="B129" s="355"/>
      <c r="C129" s="350"/>
      <c r="D129" s="362"/>
      <c r="E129" s="363"/>
      <c r="F129" s="363"/>
      <c r="G129" s="364"/>
      <c r="H129" s="130"/>
      <c r="I129" s="130">
        <v>17</v>
      </c>
      <c r="J129" s="131">
        <v>18</v>
      </c>
      <c r="K129" s="174"/>
      <c r="L129" s="175"/>
      <c r="M129" s="9"/>
      <c r="N129" s="9"/>
      <c r="O129" s="9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4"/>
      <c r="AA129" s="4"/>
      <c r="AB129" s="224" t="s">
        <v>139</v>
      </c>
      <c r="AC129" s="225" t="s">
        <v>67</v>
      </c>
      <c r="AD129" s="62">
        <f>IF(AJ126="","",AJ126)</f>
        <v>9</v>
      </c>
      <c r="AE129" s="53" t="str">
        <f t="shared" si="22"/>
        <v>-</v>
      </c>
      <c r="AF129" s="18">
        <f>IF(AH126="","",AH126)</f>
        <v>15</v>
      </c>
      <c r="AG129" s="330" t="str">
        <f>IF(AI126="","",AI126)</f>
        <v>-</v>
      </c>
      <c r="AH129" s="343"/>
      <c r="AI129" s="312"/>
      <c r="AJ129" s="312"/>
      <c r="AK129" s="313"/>
      <c r="AL129" s="52">
        <v>9</v>
      </c>
      <c r="AM129" s="53" t="str">
        <f t="shared" si="20"/>
        <v>-</v>
      </c>
      <c r="AN129" s="54">
        <v>15</v>
      </c>
      <c r="AO129" s="318"/>
      <c r="AP129" s="52">
        <v>17</v>
      </c>
      <c r="AQ129" s="53" t="str">
        <f t="shared" si="21"/>
        <v>-</v>
      </c>
      <c r="AR129" s="54">
        <v>15</v>
      </c>
      <c r="AS129" s="321"/>
      <c r="AT129" s="368"/>
      <c r="AU129" s="369"/>
      <c r="AV129" s="369"/>
      <c r="AW129" s="370"/>
      <c r="AX129" s="26"/>
      <c r="AY129" s="37">
        <f>COUNTIF(AD128:AS130,"○")</f>
        <v>2</v>
      </c>
      <c r="AZ129" s="38">
        <f>COUNTIF(AD128:AS130,"×")</f>
        <v>1</v>
      </c>
      <c r="BA129" s="31">
        <f>(IF((AD128&gt;AF128),1,0))+(IF((AD129&gt;AF129),1,0))+(IF((AD130&gt;AF130),1,0))+(IF((AH128&gt;AJ128),1,0))+(IF((AH129&gt;AJ129),1,0))+(IF((AH130&gt;AJ130),1,0))+(IF((AL128&gt;AN128),1,0))+(IF((AL129&gt;AN129),1,0))+(IF((AL130&gt;AN130),1,0))+(IF((AP128&gt;AR128),1,0))+(IF((AP129&gt;AR129),1,0))+(IF((AP130&gt;AR130),1,0))</f>
        <v>5</v>
      </c>
      <c r="BB129" s="32">
        <f>(IF((AD128&lt;AF128),1,0))+(IF((AD129&lt;AF129),1,0))+(IF((AD130&lt;AF130),1,0))+(IF((AH128&lt;AJ128),1,0))+(IF((AH129&lt;AJ129),1,0))+(IF((AH130&lt;AJ130),1,0))+(IF((AL128&lt;AN128),1,0))+(IF((AL129&lt;AN129),1,0))+(IF((AL130&lt;AN130),1,0))+(IF((AP128&lt;AR128),1,0))+(IF((AP129&lt;AR129),1,0))+(IF((AP130&lt;AR130),1,0))</f>
        <v>4</v>
      </c>
      <c r="BC129" s="33">
        <f>BA129-BB129</f>
        <v>1</v>
      </c>
      <c r="BD129" s="38">
        <f>SUM(AD128:AD130,AH128:AH130,AL128:AL130,AP128:AP130)</f>
        <v>118</v>
      </c>
      <c r="BE129" s="38">
        <f>SUM(AF128:AF130,AJ128:AJ130,AN128:AN130,AR128:AR130)</f>
        <v>116</v>
      </c>
      <c r="BF129" s="39">
        <f>BD129-BE129</f>
        <v>2</v>
      </c>
    </row>
    <row r="130" spans="2:58" ht="10.5" customHeight="1" thickTop="1">
      <c r="B130" s="95"/>
      <c r="C130" s="149"/>
      <c r="D130" s="1"/>
      <c r="E130" s="1"/>
      <c r="F130" s="1"/>
      <c r="G130" s="1"/>
      <c r="H130" s="130"/>
      <c r="I130" s="130">
        <v>21</v>
      </c>
      <c r="J130" s="137">
        <v>21</v>
      </c>
      <c r="K130" s="132"/>
      <c r="L130" s="9"/>
      <c r="M130" s="9"/>
      <c r="N130" s="9"/>
      <c r="O130" s="9"/>
      <c r="P130" s="294" t="str">
        <f>AB128</f>
        <v>秦泉寺拓也</v>
      </c>
      <c r="Q130" s="295"/>
      <c r="R130" s="295"/>
      <c r="S130" s="295"/>
      <c r="T130" s="295"/>
      <c r="U130" s="298" t="str">
        <f>AC128</f>
        <v>ﾁｰﾑﾌﾞﾁｽﾀ</v>
      </c>
      <c r="V130" s="298"/>
      <c r="W130" s="298"/>
      <c r="X130" s="298"/>
      <c r="Y130" s="299"/>
      <c r="Z130" s="4"/>
      <c r="AA130" s="4"/>
      <c r="AB130" s="226"/>
      <c r="AC130" s="229"/>
      <c r="AD130" s="63">
        <f>IF(AJ127="","",AJ127)</f>
        <v>15</v>
      </c>
      <c r="AE130" s="53" t="str">
        <f t="shared" si="22"/>
        <v>-</v>
      </c>
      <c r="AF130" s="64">
        <f>IF(AH127="","",AH127)</f>
        <v>10</v>
      </c>
      <c r="AG130" s="331" t="str">
        <f>IF(AI127="","",AI127)</f>
        <v>-</v>
      </c>
      <c r="AH130" s="344"/>
      <c r="AI130" s="315"/>
      <c r="AJ130" s="315"/>
      <c r="AK130" s="316"/>
      <c r="AL130" s="59">
        <v>15</v>
      </c>
      <c r="AM130" s="53" t="str">
        <f t="shared" si="20"/>
        <v>-</v>
      </c>
      <c r="AN130" s="60">
        <v>10</v>
      </c>
      <c r="AO130" s="319"/>
      <c r="AP130" s="59">
        <v>14</v>
      </c>
      <c r="AQ130" s="61" t="str">
        <f t="shared" si="21"/>
        <v>-</v>
      </c>
      <c r="AR130" s="60">
        <v>16</v>
      </c>
      <c r="AS130" s="323"/>
      <c r="AT130" s="34">
        <f>AY129</f>
        <v>2</v>
      </c>
      <c r="AU130" s="35" t="s">
        <v>10</v>
      </c>
      <c r="AV130" s="35">
        <f>AZ129</f>
        <v>1</v>
      </c>
      <c r="AW130" s="36" t="s">
        <v>7</v>
      </c>
      <c r="AX130" s="26"/>
      <c r="AY130" s="45"/>
      <c r="AZ130" s="46"/>
      <c r="BA130" s="45"/>
      <c r="BB130" s="46"/>
      <c r="BC130" s="47"/>
      <c r="BD130" s="46"/>
      <c r="BE130" s="46"/>
      <c r="BF130" s="47"/>
    </row>
    <row r="131" spans="2:58" ht="10.5" customHeight="1">
      <c r="B131" s="354" t="str">
        <f>AB134</f>
        <v>宇田幸竜</v>
      </c>
      <c r="C131" s="349" t="str">
        <f>AC134</f>
        <v>新宮中</v>
      </c>
      <c r="D131" s="356" t="s">
        <v>23</v>
      </c>
      <c r="E131" s="357"/>
      <c r="F131" s="357"/>
      <c r="G131" s="358"/>
      <c r="H131" s="9"/>
      <c r="I131" s="9"/>
      <c r="J131" s="135"/>
      <c r="K131" s="132"/>
      <c r="L131" s="9"/>
      <c r="M131" s="9"/>
      <c r="N131" s="9"/>
      <c r="O131" s="9"/>
      <c r="P131" s="296"/>
      <c r="Q131" s="297"/>
      <c r="R131" s="297"/>
      <c r="S131" s="297"/>
      <c r="T131" s="297"/>
      <c r="U131" s="300"/>
      <c r="V131" s="300"/>
      <c r="W131" s="300"/>
      <c r="X131" s="300"/>
      <c r="Y131" s="301"/>
      <c r="Z131" s="4"/>
      <c r="AA131" s="4"/>
      <c r="AB131" s="230" t="s">
        <v>140</v>
      </c>
      <c r="AC131" s="225" t="s">
        <v>84</v>
      </c>
      <c r="AD131" s="62">
        <f>IF(AN125="","",AN125)</f>
        <v>15</v>
      </c>
      <c r="AE131" s="65" t="str">
        <f t="shared" si="22"/>
        <v>-</v>
      </c>
      <c r="AF131" s="18">
        <f>IF(AL125="","",AL125)</f>
        <v>7</v>
      </c>
      <c r="AG131" s="329" t="str">
        <f>IF(AO125="","",IF(AO125="○","×",IF(AO125="×","○")))</f>
        <v>×</v>
      </c>
      <c r="AH131" s="66">
        <f>IF(AN128="","",AN128)</f>
        <v>9</v>
      </c>
      <c r="AI131" s="53" t="str">
        <f aca="true" t="shared" si="23" ref="AI131:AI136">IF(AH131="","","-")</f>
        <v>-</v>
      </c>
      <c r="AJ131" s="18">
        <f>IF(AL128="","",AL128)</f>
        <v>15</v>
      </c>
      <c r="AK131" s="329" t="str">
        <f>IF(AO128="","",IF(AO128="○","×",IF(AO128="×","○")))</f>
        <v>×</v>
      </c>
      <c r="AL131" s="340"/>
      <c r="AM131" s="341"/>
      <c r="AN131" s="341"/>
      <c r="AO131" s="342"/>
      <c r="AP131" s="52">
        <v>15</v>
      </c>
      <c r="AQ131" s="53" t="str">
        <f t="shared" si="21"/>
        <v>-</v>
      </c>
      <c r="AR131" s="54">
        <v>17</v>
      </c>
      <c r="AS131" s="321" t="str">
        <f>IF(AP131&lt;&gt;"",IF(AP131&gt;AR131,IF(AP132&gt;AR132,"○",IF(AP133&gt;AR133,"○","×")),IF(AP132&gt;AR132,IF(AP133&gt;AR133,"○","×"),"×")),"")</f>
        <v>×</v>
      </c>
      <c r="AT131" s="398" t="s">
        <v>251</v>
      </c>
      <c r="AU131" s="399"/>
      <c r="AV131" s="399"/>
      <c r="AW131" s="400"/>
      <c r="AX131" s="26"/>
      <c r="AY131" s="37"/>
      <c r="AZ131" s="38"/>
      <c r="BA131" s="37"/>
      <c r="BB131" s="38"/>
      <c r="BC131" s="39"/>
      <c r="BD131" s="38"/>
      <c r="BE131" s="38"/>
      <c r="BF131" s="39"/>
    </row>
    <row r="132" spans="2:58" ht="10.5" customHeight="1" thickBot="1">
      <c r="B132" s="355"/>
      <c r="C132" s="350"/>
      <c r="D132" s="359"/>
      <c r="E132" s="360"/>
      <c r="F132" s="360"/>
      <c r="G132" s="361"/>
      <c r="H132" s="138"/>
      <c r="I132" s="138"/>
      <c r="J132" s="139"/>
      <c r="K132" s="9"/>
      <c r="L132" s="9"/>
      <c r="M132" s="9"/>
      <c r="N132" s="9"/>
      <c r="O132" s="9"/>
      <c r="P132" s="294" t="str">
        <f>AB129</f>
        <v>参鍋太郎</v>
      </c>
      <c r="Q132" s="295"/>
      <c r="R132" s="295"/>
      <c r="S132" s="295"/>
      <c r="T132" s="295"/>
      <c r="U132" s="298" t="str">
        <f>AC129</f>
        <v>ﾁｰﾑﾌﾞﾁｽﾀ</v>
      </c>
      <c r="V132" s="298"/>
      <c r="W132" s="298"/>
      <c r="X132" s="298"/>
      <c r="Y132" s="299"/>
      <c r="Z132" s="4"/>
      <c r="AA132" s="4"/>
      <c r="AB132" s="230" t="s">
        <v>141</v>
      </c>
      <c r="AC132" s="225" t="s">
        <v>84</v>
      </c>
      <c r="AD132" s="62">
        <f>IF(AN126="","",AN126)</f>
        <v>15</v>
      </c>
      <c r="AE132" s="53" t="str">
        <f t="shared" si="22"/>
        <v>-</v>
      </c>
      <c r="AF132" s="18">
        <f>IF(AL126="","",AL126)</f>
        <v>17</v>
      </c>
      <c r="AG132" s="330">
        <f>IF(AI129="","",AI129)</f>
      </c>
      <c r="AH132" s="66">
        <f>IF(AN129="","",AN129)</f>
        <v>15</v>
      </c>
      <c r="AI132" s="53" t="str">
        <f t="shared" si="23"/>
        <v>-</v>
      </c>
      <c r="AJ132" s="18">
        <f>IF(AL129="","",AL129)</f>
        <v>9</v>
      </c>
      <c r="AK132" s="330" t="str">
        <f>IF(AM129="","",AM129)</f>
        <v>-</v>
      </c>
      <c r="AL132" s="343"/>
      <c r="AM132" s="312"/>
      <c r="AN132" s="312"/>
      <c r="AO132" s="313"/>
      <c r="AP132" s="52">
        <v>6</v>
      </c>
      <c r="AQ132" s="53" t="str">
        <f t="shared" si="21"/>
        <v>-</v>
      </c>
      <c r="AR132" s="54">
        <v>15</v>
      </c>
      <c r="AS132" s="321"/>
      <c r="AT132" s="368"/>
      <c r="AU132" s="369"/>
      <c r="AV132" s="369"/>
      <c r="AW132" s="370"/>
      <c r="AX132" s="26"/>
      <c r="AY132" s="37">
        <f>COUNTIF(AD131:AS133,"○")</f>
        <v>0</v>
      </c>
      <c r="AZ132" s="38">
        <f>COUNTIF(AD131:AS133,"×")</f>
        <v>3</v>
      </c>
      <c r="BA132" s="31" t="e">
        <f>(IF((AD131&gt;AF131),1,0))+(IF((AD132&gt;AF132),1,0))+(IF((#REF!&gt;AD133),1,0))+(IF((AH131&gt;AJ131),1,0))+(IF((AH132&gt;AJ132),1,0))+(IF((AH133&gt;AJ133),1,0))+(IF((AL131&gt;AN131),1,0))+(IF((AL132&gt;AN132),1,0))+(IF((AL133&gt;AN133),1,0))+(IF((AP131&gt;AR131),1,0))+(IF((AP132&gt;AR132),1,0))+(IF((AP133&gt;AR133),1,0))</f>
        <v>#REF!</v>
      </c>
      <c r="BB132" s="32" t="e">
        <f>(IF((AD131&lt;AF131),1,0))+(IF((AD132&lt;AF132),1,0))+(IF((#REF!&lt;AD133),1,0))+(IF((AH131&lt;AJ131),1,0))+(IF((AH132&lt;AJ132),1,0))+(IF((AH133&lt;AJ133),1,0))+(IF((AL131&lt;AN131),1,0))+(IF((AL132&lt;AN132),1,0))+(IF((AL133&lt;AN133),1,0))+(IF((AP131&lt;AR131),1,0))+(IF((AP132&lt;AR132),1,0))+(IF((AP133&lt;AR133),1,0))</f>
        <v>#REF!</v>
      </c>
      <c r="BC132" s="33" t="e">
        <f>BA132-BB132</f>
        <v>#REF!</v>
      </c>
      <c r="BD132" s="38">
        <f>SUM(AD131:AD133,AH131:AH133,AL131:AL133,AP131:AP133)</f>
        <v>98</v>
      </c>
      <c r="BE132" s="38">
        <f>SUM(AF131:AF133,AJ131:AJ133,AN131:AN133,AR131:AR133)</f>
        <v>110</v>
      </c>
      <c r="BF132" s="39">
        <f>BD132-BE132</f>
        <v>-12</v>
      </c>
    </row>
    <row r="133" spans="2:58" ht="10.5" customHeight="1" thickTop="1">
      <c r="B133" s="354" t="str">
        <f>AB135</f>
        <v>脇太翼</v>
      </c>
      <c r="C133" s="349" t="str">
        <f>AC135</f>
        <v>新宮中</v>
      </c>
      <c r="D133" s="359"/>
      <c r="E133" s="360"/>
      <c r="F133" s="360"/>
      <c r="G133" s="361"/>
      <c r="H133" s="9"/>
      <c r="I133" s="9"/>
      <c r="J133" s="9"/>
      <c r="K133" s="9"/>
      <c r="L133" s="9"/>
      <c r="M133" s="9"/>
      <c r="N133" s="9"/>
      <c r="O133" s="9"/>
      <c r="P133" s="296"/>
      <c r="Q133" s="297"/>
      <c r="R133" s="297"/>
      <c r="S133" s="297"/>
      <c r="T133" s="297"/>
      <c r="U133" s="300"/>
      <c r="V133" s="300"/>
      <c r="W133" s="300"/>
      <c r="X133" s="300"/>
      <c r="Y133" s="301"/>
      <c r="Z133" s="4"/>
      <c r="AA133" s="4"/>
      <c r="AB133" s="226"/>
      <c r="AC133" s="227"/>
      <c r="AD133" s="63">
        <f>IF(AN127="","",AN127)</f>
        <v>13</v>
      </c>
      <c r="AE133" s="61" t="str">
        <f t="shared" si="22"/>
        <v>-</v>
      </c>
      <c r="AF133" s="64">
        <f>IF(AL127="","",AL127)</f>
        <v>15</v>
      </c>
      <c r="AG133" s="331">
        <f>IF(AI130="","",AI130)</f>
      </c>
      <c r="AH133" s="67">
        <f>IF(AN130="","",AN130)</f>
        <v>10</v>
      </c>
      <c r="AI133" s="53" t="str">
        <f t="shared" si="23"/>
        <v>-</v>
      </c>
      <c r="AJ133" s="64">
        <f>IF(AL130="","",AL130)</f>
        <v>15</v>
      </c>
      <c r="AK133" s="331" t="str">
        <f>IF(AM130="","",AM130)</f>
        <v>-</v>
      </c>
      <c r="AL133" s="344"/>
      <c r="AM133" s="315"/>
      <c r="AN133" s="315"/>
      <c r="AO133" s="316"/>
      <c r="AP133" s="59"/>
      <c r="AQ133" s="53">
        <f t="shared" si="21"/>
      </c>
      <c r="AR133" s="60"/>
      <c r="AS133" s="323"/>
      <c r="AT133" s="34">
        <f>AY132</f>
        <v>0</v>
      </c>
      <c r="AU133" s="35" t="s">
        <v>10</v>
      </c>
      <c r="AV133" s="35">
        <f>AZ132</f>
        <v>3</v>
      </c>
      <c r="AW133" s="36" t="s">
        <v>7</v>
      </c>
      <c r="AX133" s="26"/>
      <c r="AY133" s="37"/>
      <c r="AZ133" s="38"/>
      <c r="BA133" s="37"/>
      <c r="BB133" s="38"/>
      <c r="BC133" s="39"/>
      <c r="BD133" s="38"/>
      <c r="BE133" s="38"/>
      <c r="BF133" s="39"/>
    </row>
    <row r="134" spans="2:58" ht="10.5" customHeight="1">
      <c r="B134" s="355"/>
      <c r="C134" s="350"/>
      <c r="D134" s="362"/>
      <c r="E134" s="363"/>
      <c r="F134" s="363"/>
      <c r="G134" s="364"/>
      <c r="H134" s="9"/>
      <c r="I134" s="9"/>
      <c r="J134" s="9"/>
      <c r="K134" s="9"/>
      <c r="L134" s="9"/>
      <c r="M134" s="9"/>
      <c r="N134" s="9"/>
      <c r="O134" s="9"/>
      <c r="P134" s="5"/>
      <c r="Q134" s="5"/>
      <c r="R134" s="5"/>
      <c r="S134" s="5"/>
      <c r="T134" s="5"/>
      <c r="U134" s="122"/>
      <c r="V134" s="122"/>
      <c r="W134" s="122"/>
      <c r="X134" s="122"/>
      <c r="Y134" s="122"/>
      <c r="Z134" s="4"/>
      <c r="AA134" s="4"/>
      <c r="AB134" s="234" t="s">
        <v>73</v>
      </c>
      <c r="AC134" s="228" t="s">
        <v>17</v>
      </c>
      <c r="AD134" s="62">
        <f>IF(AR125="","",AR125)</f>
        <v>16</v>
      </c>
      <c r="AE134" s="53" t="str">
        <f t="shared" si="22"/>
        <v>-</v>
      </c>
      <c r="AF134" s="18">
        <f>IF(AP125="","",AP125)</f>
        <v>14</v>
      </c>
      <c r="AG134" s="329" t="str">
        <f>IF(AS125="","",IF(AS125="○","×",IF(AS125="×","○")))</f>
        <v>○</v>
      </c>
      <c r="AH134" s="66">
        <f>IF(AR128="","",AR128)</f>
        <v>15</v>
      </c>
      <c r="AI134" s="65" t="str">
        <f t="shared" si="23"/>
        <v>-</v>
      </c>
      <c r="AJ134" s="18">
        <f>IF(AP128="","",AP128)</f>
        <v>9</v>
      </c>
      <c r="AK134" s="329" t="str">
        <f>IF(AS128="","",IF(AS128="○","×",IF(AS128="×","○")))</f>
        <v>○</v>
      </c>
      <c r="AL134" s="68">
        <f>IF(AR131="","",AR131)</f>
        <v>17</v>
      </c>
      <c r="AM134" s="53" t="str">
        <f>IF(AL134="","","-")</f>
        <v>-</v>
      </c>
      <c r="AN134" s="22">
        <f>IF(AP131="","",AP131)</f>
        <v>15</v>
      </c>
      <c r="AO134" s="329" t="str">
        <f>IF(AS131="","",IF(AS131="○","×",IF(AS131="×","○")))</f>
        <v>○</v>
      </c>
      <c r="AP134" s="340"/>
      <c r="AQ134" s="341"/>
      <c r="AR134" s="341"/>
      <c r="AS134" s="401"/>
      <c r="AT134" s="398" t="s">
        <v>250</v>
      </c>
      <c r="AU134" s="399"/>
      <c r="AV134" s="399"/>
      <c r="AW134" s="400"/>
      <c r="AX134" s="26"/>
      <c r="AY134" s="25"/>
      <c r="AZ134" s="23"/>
      <c r="BA134" s="25"/>
      <c r="BB134" s="23"/>
      <c r="BC134" s="29"/>
      <c r="BD134" s="23"/>
      <c r="BE134" s="23"/>
      <c r="BF134" s="29"/>
    </row>
    <row r="135" spans="2:58" ht="10.5" customHeight="1">
      <c r="B135" s="16"/>
      <c r="C135" s="1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4"/>
      <c r="AA135" s="4"/>
      <c r="AB135" s="230" t="s">
        <v>260</v>
      </c>
      <c r="AC135" s="225" t="s">
        <v>17</v>
      </c>
      <c r="AD135" s="62">
        <f>IF(AR126="","",AR126)</f>
        <v>15</v>
      </c>
      <c r="AE135" s="53" t="str">
        <f t="shared" si="22"/>
        <v>-</v>
      </c>
      <c r="AF135" s="18">
        <f>IF(AP126="","",AP126)</f>
        <v>12</v>
      </c>
      <c r="AG135" s="330" t="str">
        <f>IF(AI132="","",AI132)</f>
        <v>-</v>
      </c>
      <c r="AH135" s="66">
        <f>IF(AR129="","",AR129)</f>
        <v>15</v>
      </c>
      <c r="AI135" s="53" t="str">
        <f t="shared" si="23"/>
        <v>-</v>
      </c>
      <c r="AJ135" s="18">
        <f>IF(AP129="","",AP129)</f>
        <v>17</v>
      </c>
      <c r="AK135" s="330">
        <f>IF(AM132="","",AM132)</f>
      </c>
      <c r="AL135" s="66">
        <f>IF(AR132="","",AR132)</f>
        <v>15</v>
      </c>
      <c r="AM135" s="53" t="str">
        <f>IF(AL135="","","-")</f>
        <v>-</v>
      </c>
      <c r="AN135" s="18">
        <f>IF(AP132="","",AP132)</f>
        <v>6</v>
      </c>
      <c r="AO135" s="330" t="str">
        <f>IF(AQ132="","",AQ132)</f>
        <v>-</v>
      </c>
      <c r="AP135" s="343"/>
      <c r="AQ135" s="312"/>
      <c r="AR135" s="312"/>
      <c r="AS135" s="402"/>
      <c r="AT135" s="368"/>
      <c r="AU135" s="369"/>
      <c r="AV135" s="369"/>
      <c r="AW135" s="370"/>
      <c r="AX135" s="26"/>
      <c r="AY135" s="37">
        <f>COUNTIF(AD134:AS136,"○")</f>
        <v>3</v>
      </c>
      <c r="AZ135" s="38">
        <f>COUNTIF(AD134:AS136,"×")</f>
        <v>0</v>
      </c>
      <c r="BA135" s="31">
        <f>(IF((AD134&gt;AF134),1,0))+(IF((AD135&gt;AF135),1,0))+(IF((AD136&gt;AF136),1,0))+(IF((AH134&gt;AJ134),1,0))+(IF((AH135&gt;AJ135),1,0))+(IF((AH136&gt;AJ136),1,0))+(IF((AL134&gt;AN134),1,0))+(IF((AL135&gt;AN135),1,0))+(IF((AL136&gt;AN136),1,0))+(IF((AP134&gt;AR134),1,0))+(IF((AP135&gt;AR135),1,0))+(IF((AP136&gt;AR136),1,0))</f>
        <v>6</v>
      </c>
      <c r="BB135" s="32">
        <f>(IF((AD134&lt;AF134),1,0))+(IF((AD135&lt;AF135),1,0))+(IF((AD136&lt;AF136),1,0))+(IF((AH134&lt;AJ134),1,0))+(IF((AH135&lt;AJ135),1,0))+(IF((AH136&lt;AJ136),1,0))+(IF((AL134&lt;AN134),1,0))+(IF((AL135&lt;AN135),1,0))+(IF((AL136&lt;AN136),1,0))+(IF((AP134&lt;AR134),1,0))+(IF((AP135&lt;AR135),1,0))+(IF((AP136&lt;AR136),1,0))</f>
        <v>1</v>
      </c>
      <c r="BC135" s="33">
        <f>BA135-BB135</f>
        <v>5</v>
      </c>
      <c r="BD135" s="38">
        <f>SUM(AD134:AD136,AH134:AH136,AL134:AL136,AP134:AP136)</f>
        <v>109</v>
      </c>
      <c r="BE135" s="38">
        <f>SUM(AF134:AF136,AJ134:AJ136,AN134:AN136,AR134:AR136)</f>
        <v>87</v>
      </c>
      <c r="BF135" s="39">
        <f>BD135-BE135</f>
        <v>22</v>
      </c>
    </row>
    <row r="136" spans="2:58" ht="10.5" customHeight="1" thickBot="1">
      <c r="B136" s="16"/>
      <c r="C136" s="1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4"/>
      <c r="AA136" s="4"/>
      <c r="AB136" s="232"/>
      <c r="AC136" s="233"/>
      <c r="AD136" s="69">
        <f>IF(AR127="","",AR127)</f>
      </c>
      <c r="AE136" s="70">
        <f t="shared" si="22"/>
      </c>
      <c r="AF136" s="19">
        <f>IF(AP127="","",AP127)</f>
      </c>
      <c r="AG136" s="384" t="str">
        <f>IF(AI133="","",AI133)</f>
        <v>-</v>
      </c>
      <c r="AH136" s="71">
        <f>IF(AR130="","",AR130)</f>
        <v>16</v>
      </c>
      <c r="AI136" s="70" t="str">
        <f t="shared" si="23"/>
        <v>-</v>
      </c>
      <c r="AJ136" s="19">
        <f>IF(AP130="","",AP130)</f>
        <v>14</v>
      </c>
      <c r="AK136" s="384">
        <f>IF(AM133="","",AM133)</f>
      </c>
      <c r="AL136" s="71">
        <f>IF(AR133="","",AR133)</f>
      </c>
      <c r="AM136" s="70">
        <f>IF(AL136="","","-")</f>
      </c>
      <c r="AN136" s="19">
        <f>IF(AP133="","",AP133)</f>
      </c>
      <c r="AO136" s="384">
        <f>IF(AQ133="","",AQ133)</f>
      </c>
      <c r="AP136" s="381"/>
      <c r="AQ136" s="382"/>
      <c r="AR136" s="382"/>
      <c r="AS136" s="403"/>
      <c r="AT136" s="49">
        <f>AY135</f>
        <v>3</v>
      </c>
      <c r="AU136" s="50" t="s">
        <v>10</v>
      </c>
      <c r="AV136" s="50">
        <f>AZ135</f>
        <v>0</v>
      </c>
      <c r="AW136" s="51" t="s">
        <v>7</v>
      </c>
      <c r="AX136" s="26"/>
      <c r="AY136" s="45"/>
      <c r="AZ136" s="46"/>
      <c r="BA136" s="45"/>
      <c r="BB136" s="46"/>
      <c r="BC136" s="47"/>
      <c r="BD136" s="46"/>
      <c r="BE136" s="46"/>
      <c r="BF136" s="47"/>
    </row>
    <row r="137" spans="2:57" ht="10.5" customHeight="1">
      <c r="B137" s="116"/>
      <c r="C137" s="88"/>
      <c r="D137" s="96"/>
      <c r="E137" s="97"/>
      <c r="F137" s="96"/>
      <c r="G137" s="99"/>
      <c r="H137" s="99"/>
      <c r="I137" s="99"/>
      <c r="J137" s="99"/>
      <c r="K137" s="99"/>
      <c r="L137" s="96"/>
      <c r="M137" s="97"/>
      <c r="N137" s="96"/>
      <c r="O137" s="118"/>
      <c r="P137" s="96"/>
      <c r="Q137" s="97"/>
      <c r="R137" s="96"/>
      <c r="S137" s="118"/>
      <c r="T137" s="96"/>
      <c r="U137" s="97"/>
      <c r="V137" s="96"/>
      <c r="W137" s="118"/>
      <c r="X137" s="96"/>
      <c r="Y137" s="97"/>
      <c r="Z137" s="96"/>
      <c r="AA137" s="118"/>
      <c r="AY137" s="2"/>
      <c r="AZ137" s="2"/>
      <c r="BA137" s="2"/>
      <c r="BB137" s="2"/>
      <c r="BC137" s="2"/>
      <c r="BD137" s="2"/>
      <c r="BE137" s="2"/>
    </row>
    <row r="138" spans="2:57" ht="10.5" customHeight="1" thickBot="1">
      <c r="B138" s="116"/>
      <c r="C138" s="88"/>
      <c r="D138" s="96"/>
      <c r="E138" s="97"/>
      <c r="F138" s="96"/>
      <c r="G138" s="99"/>
      <c r="H138" s="99"/>
      <c r="I138" s="99"/>
      <c r="J138" s="99"/>
      <c r="K138" s="99"/>
      <c r="L138" s="96"/>
      <c r="M138" s="97"/>
      <c r="N138" s="96"/>
      <c r="O138" s="118"/>
      <c r="P138" s="96"/>
      <c r="Q138" s="97"/>
      <c r="R138" s="96"/>
      <c r="S138" s="118"/>
      <c r="T138" s="96"/>
      <c r="U138" s="97"/>
      <c r="V138" s="96"/>
      <c r="W138" s="118"/>
      <c r="X138" s="96"/>
      <c r="Y138" s="97"/>
      <c r="Z138" s="96"/>
      <c r="AA138" s="118"/>
      <c r="AY138" s="2"/>
      <c r="AZ138" s="2"/>
      <c r="BA138" s="2"/>
      <c r="BB138" s="2"/>
      <c r="BC138" s="2"/>
      <c r="BD138" s="2"/>
      <c r="BE138" s="2"/>
    </row>
    <row r="139" spans="2:57" ht="10.5" customHeight="1" thickBot="1">
      <c r="B139" s="157"/>
      <c r="C139" s="158"/>
      <c r="D139" s="159"/>
      <c r="E139" s="160"/>
      <c r="F139" s="159"/>
      <c r="G139" s="161"/>
      <c r="H139" s="161"/>
      <c r="I139" s="161"/>
      <c r="J139" s="161"/>
      <c r="K139" s="161"/>
      <c r="L139" s="159"/>
      <c r="M139" s="160"/>
      <c r="N139" s="159"/>
      <c r="O139" s="162"/>
      <c r="P139" s="159"/>
      <c r="Q139" s="160"/>
      <c r="R139" s="159"/>
      <c r="S139" s="162"/>
      <c r="T139" s="159"/>
      <c r="U139" s="160"/>
      <c r="V139" s="159"/>
      <c r="W139" s="162"/>
      <c r="X139" s="159"/>
      <c r="Y139" s="160"/>
      <c r="Z139" s="159"/>
      <c r="AA139" s="162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2"/>
      <c r="BC139" s="2"/>
      <c r="BD139" s="2"/>
      <c r="BE139" s="2"/>
    </row>
    <row r="140" spans="18:62" ht="10.5" customHeight="1">
      <c r="R140" s="5"/>
      <c r="S140" s="6"/>
      <c r="T140" s="6"/>
      <c r="U140" s="6"/>
      <c r="V140" s="6"/>
      <c r="W140" s="7"/>
      <c r="X140" s="7"/>
      <c r="Y140" s="7"/>
      <c r="Z140" s="7"/>
      <c r="AA140" s="7"/>
      <c r="AB140" s="345" t="s">
        <v>45</v>
      </c>
      <c r="AC140" s="346"/>
      <c r="AD140" s="328" t="str">
        <f>AB142</f>
        <v>加藤直樹</v>
      </c>
      <c r="AE140" s="325"/>
      <c r="AF140" s="325"/>
      <c r="AG140" s="326"/>
      <c r="AH140" s="324" t="str">
        <f>AB145</f>
        <v>田村祐人</v>
      </c>
      <c r="AI140" s="325"/>
      <c r="AJ140" s="325"/>
      <c r="AK140" s="326"/>
      <c r="AL140" s="324" t="str">
        <f>AB148</f>
        <v>眞鍋倫太郎</v>
      </c>
      <c r="AM140" s="325"/>
      <c r="AN140" s="325"/>
      <c r="AO140" s="326"/>
      <c r="AP140" s="324" t="str">
        <f>AB151</f>
        <v>逢坂涼介</v>
      </c>
      <c r="AQ140" s="325"/>
      <c r="AR140" s="325"/>
      <c r="AS140" s="326"/>
      <c r="AT140" s="324" t="str">
        <f>AB154</f>
        <v>長棟虎太郎</v>
      </c>
      <c r="AU140" s="325"/>
      <c r="AV140" s="325"/>
      <c r="AW140" s="326"/>
      <c r="AX140" s="394" t="s">
        <v>1</v>
      </c>
      <c r="AY140" s="395"/>
      <c r="AZ140" s="395"/>
      <c r="BA140" s="396"/>
      <c r="BB140" s="72"/>
      <c r="BC140" s="338" t="s">
        <v>3</v>
      </c>
      <c r="BD140" s="339"/>
      <c r="BE140" s="332" t="s">
        <v>4</v>
      </c>
      <c r="BF140" s="333"/>
      <c r="BG140" s="334"/>
      <c r="BH140" s="335" t="s">
        <v>5</v>
      </c>
      <c r="BI140" s="336"/>
      <c r="BJ140" s="337"/>
    </row>
    <row r="141" spans="18:62" ht="10.5" customHeight="1" thickBot="1">
      <c r="R141" s="120"/>
      <c r="S141" s="120"/>
      <c r="T141" s="120"/>
      <c r="U141" s="120"/>
      <c r="V141" s="120"/>
      <c r="W141" s="6"/>
      <c r="X141" s="6"/>
      <c r="Y141" s="6"/>
      <c r="Z141" s="6"/>
      <c r="AA141" s="6"/>
      <c r="AB141" s="347"/>
      <c r="AC141" s="348"/>
      <c r="AD141" s="386" t="str">
        <f>AB143</f>
        <v>深川秀</v>
      </c>
      <c r="AE141" s="387"/>
      <c r="AF141" s="387"/>
      <c r="AG141" s="388"/>
      <c r="AH141" s="389" t="str">
        <f>AB146</f>
        <v>宮﨑公輔</v>
      </c>
      <c r="AI141" s="387"/>
      <c r="AJ141" s="387"/>
      <c r="AK141" s="388"/>
      <c r="AL141" s="389" t="str">
        <f>AB149</f>
        <v>内田大登</v>
      </c>
      <c r="AM141" s="387"/>
      <c r="AN141" s="387"/>
      <c r="AO141" s="388"/>
      <c r="AP141" s="389" t="str">
        <f>AB152</f>
        <v>松原大貴</v>
      </c>
      <c r="AQ141" s="387"/>
      <c r="AR141" s="387"/>
      <c r="AS141" s="388"/>
      <c r="AT141" s="389" t="str">
        <f>AB155</f>
        <v>宇佐見大地</v>
      </c>
      <c r="AU141" s="387"/>
      <c r="AV141" s="387"/>
      <c r="AW141" s="388"/>
      <c r="AX141" s="391" t="s">
        <v>2</v>
      </c>
      <c r="AY141" s="392"/>
      <c r="AZ141" s="392"/>
      <c r="BA141" s="393"/>
      <c r="BB141" s="72"/>
      <c r="BC141" s="24" t="s">
        <v>6</v>
      </c>
      <c r="BD141" s="20" t="s">
        <v>7</v>
      </c>
      <c r="BE141" s="24" t="s">
        <v>11</v>
      </c>
      <c r="BF141" s="20" t="s">
        <v>8</v>
      </c>
      <c r="BG141" s="21" t="s">
        <v>9</v>
      </c>
      <c r="BH141" s="20" t="s">
        <v>11</v>
      </c>
      <c r="BI141" s="20" t="s">
        <v>8</v>
      </c>
      <c r="BJ141" s="21" t="s">
        <v>9</v>
      </c>
    </row>
    <row r="142" spans="18:62" ht="10.5" customHeight="1">
      <c r="R142" s="120"/>
      <c r="S142" s="120"/>
      <c r="T142" s="120"/>
      <c r="U142" s="120"/>
      <c r="V142" s="120"/>
      <c r="W142" s="6"/>
      <c r="X142" s="6"/>
      <c r="Y142" s="6"/>
      <c r="Z142" s="6"/>
      <c r="AA142" s="6"/>
      <c r="AB142" s="224" t="s">
        <v>143</v>
      </c>
      <c r="AC142" s="225" t="s">
        <v>145</v>
      </c>
      <c r="AD142" s="308"/>
      <c r="AE142" s="309"/>
      <c r="AF142" s="309"/>
      <c r="AG142" s="310"/>
      <c r="AH142" s="52">
        <v>12</v>
      </c>
      <c r="AI142" s="53" t="str">
        <f>IF(AH142="","","-")</f>
        <v>-</v>
      </c>
      <c r="AJ142" s="54">
        <v>15</v>
      </c>
      <c r="AK142" s="317" t="str">
        <f>IF(AH142&lt;&gt;"",IF(AH142&gt;AJ142,IF(AH143&gt;AJ143,"○",IF(AH144&gt;AJ144,"○","×")),IF(AH143&gt;AJ143,IF(AH144&gt;AJ144,"○","×"),"×")),"")</f>
        <v>×</v>
      </c>
      <c r="AL142" s="52">
        <v>8</v>
      </c>
      <c r="AM142" s="55" t="str">
        <f aca="true" t="shared" si="24" ref="AM142:AM147">IF(AL142="","","-")</f>
        <v>-</v>
      </c>
      <c r="AN142" s="56">
        <v>15</v>
      </c>
      <c r="AO142" s="317" t="str">
        <f>IF(AL142&lt;&gt;"",IF(AL142&gt;AN142,IF(AL143&gt;AN143,"○",IF(AL144&gt;AN144,"○","×")),IF(AL143&gt;AN143,IF(AL144&gt;AN144,"○","×"),"×")),"")</f>
        <v>×</v>
      </c>
      <c r="AP142" s="52">
        <v>9</v>
      </c>
      <c r="AQ142" s="55" t="str">
        <f aca="true" t="shared" si="25" ref="AQ142:AQ147">IF(AP142="","","-")</f>
        <v>-</v>
      </c>
      <c r="AR142" s="56">
        <v>15</v>
      </c>
      <c r="AS142" s="317" t="str">
        <f>IF(AP142&lt;&gt;"",IF(AP142&gt;AR142,IF(AP143&gt;AR143,"○",IF(AP144&gt;AR144,"○","×")),IF(AP143&gt;AR143,IF(AP144&gt;AR144,"○","×"),"×")),"")</f>
        <v>×</v>
      </c>
      <c r="AT142" s="52">
        <v>15</v>
      </c>
      <c r="AU142" s="55" t="str">
        <f>IF(AT142="","","-")</f>
        <v>-</v>
      </c>
      <c r="AV142" s="56">
        <v>10</v>
      </c>
      <c r="AW142" s="320" t="str">
        <f>IF(AT142&lt;&gt;"",IF(AT142&gt;AV142,IF(AT143&gt;AV143,"○",IF(AT144&gt;AV144,"○","×")),IF(AT143&gt;AV143,IF(AT144&gt;AV144,"○","×"),"×")),"")</f>
        <v>×</v>
      </c>
      <c r="AX142" s="365" t="s">
        <v>258</v>
      </c>
      <c r="AY142" s="366"/>
      <c r="AZ142" s="366"/>
      <c r="BA142" s="367"/>
      <c r="BB142" s="72"/>
      <c r="BC142" s="27"/>
      <c r="BD142" s="28"/>
      <c r="BE142" s="73"/>
      <c r="BF142" s="74"/>
      <c r="BG142" s="30"/>
      <c r="BH142" s="28"/>
      <c r="BI142" s="28"/>
      <c r="BJ142" s="30"/>
    </row>
    <row r="143" spans="18:62" ht="10.5" customHeight="1">
      <c r="R143" s="124"/>
      <c r="S143" s="9"/>
      <c r="T143" s="5"/>
      <c r="U143" s="6"/>
      <c r="V143" s="6"/>
      <c r="W143" s="6"/>
      <c r="X143" s="6"/>
      <c r="Y143" s="7"/>
      <c r="Z143" s="7"/>
      <c r="AA143" s="7"/>
      <c r="AB143" s="224" t="s">
        <v>144</v>
      </c>
      <c r="AC143" s="225" t="s">
        <v>145</v>
      </c>
      <c r="AD143" s="311"/>
      <c r="AE143" s="312"/>
      <c r="AF143" s="312"/>
      <c r="AG143" s="313"/>
      <c r="AH143" s="52">
        <v>15</v>
      </c>
      <c r="AI143" s="53" t="str">
        <f>IF(AH143="","","-")</f>
        <v>-</v>
      </c>
      <c r="AJ143" s="58">
        <v>9</v>
      </c>
      <c r="AK143" s="318"/>
      <c r="AL143" s="52">
        <v>20</v>
      </c>
      <c r="AM143" s="53" t="str">
        <f t="shared" si="24"/>
        <v>-</v>
      </c>
      <c r="AN143" s="54">
        <v>19</v>
      </c>
      <c r="AO143" s="318"/>
      <c r="AP143" s="52">
        <v>15</v>
      </c>
      <c r="AQ143" s="53" t="str">
        <f t="shared" si="25"/>
        <v>-</v>
      </c>
      <c r="AR143" s="54">
        <v>13</v>
      </c>
      <c r="AS143" s="318"/>
      <c r="AT143" s="52">
        <v>6</v>
      </c>
      <c r="AU143" s="53" t="str">
        <f>IF(AT143="","","-")</f>
        <v>-</v>
      </c>
      <c r="AV143" s="54">
        <v>15</v>
      </c>
      <c r="AW143" s="321"/>
      <c r="AX143" s="368"/>
      <c r="AY143" s="369"/>
      <c r="AZ143" s="369"/>
      <c r="BA143" s="370"/>
      <c r="BB143" s="72"/>
      <c r="BC143" s="27">
        <f>COUNTIF(AD142:AW144,"○")</f>
        <v>0</v>
      </c>
      <c r="BD143" s="28">
        <f>COUNTIF(AD142:AW144,"×")</f>
        <v>4</v>
      </c>
      <c r="BE143" s="73">
        <f>(IF((AD142&gt;AF142),1,0))+(IF((AD143&gt;AF143),1,0))+(IF((AD144&gt;AF144),1,0))+(IF((AH142&gt;AJ142),1,0))+(IF((AH143&gt;AJ143),1,0))+(IF((AH144&gt;AJ144),1,0))+(IF((AL142&gt;AN142),1,0))+(IF((AL143&gt;AN143),1,0))+(IF((AL144&gt;AN144),1,0))+(IF((AP142&gt;AR142),1,0))+(IF((AP143&gt;AR143),1,0))+(IF((AP144&gt;AR144),1,0))+(IF((AT142&gt;AV142),1,0))+(IF((AT143&gt;AV143),1,0))+(IF((AT144&gt;AV144),1,0))</f>
        <v>4</v>
      </c>
      <c r="BF143" s="74">
        <f>(IF((AD142&lt;AF142),1,0))+(IF((AD143&lt;AF143),1,0))+(IF((AD144&lt;AF144),1,0))+(IF((AH142&lt;AJ142),1,0))+(IF((AH143&lt;AJ143),1,0))+(IF((AH144&lt;AJ144),1,0))+(IF((AL142&lt;AN142),1,0))+(IF((AL143&lt;AN143),1,0))+(IF((AL144&lt;AN144),1,0))+(IF((AP142&lt;AR142),1,0))+(IF((AP143&lt;AR143),1,0))+(IF((AP144&lt;AR144),1,0))+(IF((AT142&lt;AV142),1,0))+(IF((AT143&lt;AV143),1,0))+(IF((AT144&lt;AV144),1,0))</f>
        <v>8</v>
      </c>
      <c r="BG143" s="75">
        <f>BE143-BF143</f>
        <v>-4</v>
      </c>
      <c r="BH143" s="28">
        <f>SUM(AD142:AD144,AH142:AH144,AL142:AL144,AP142:AP144,AT142:AT144)</f>
        <v>154</v>
      </c>
      <c r="BI143" s="28">
        <f>SUM(AF142:AF144,AJ142:AJ144,AN142:AN144,AR142:AR144,AV142:AV144)</f>
        <v>174</v>
      </c>
      <c r="BJ143" s="30">
        <f>BH143-BI143</f>
        <v>-20</v>
      </c>
    </row>
    <row r="144" spans="2:62" ht="10.5" customHeight="1">
      <c r="B144" s="351" t="s">
        <v>40</v>
      </c>
      <c r="C144" s="351"/>
      <c r="D144" s="351"/>
      <c r="E144" s="351"/>
      <c r="F144" s="351"/>
      <c r="G144" s="351"/>
      <c r="H144" s="352" t="s">
        <v>98</v>
      </c>
      <c r="I144" s="352"/>
      <c r="J144" s="352"/>
      <c r="K144" s="352"/>
      <c r="L144" s="352"/>
      <c r="M144" s="352"/>
      <c r="N144" s="352"/>
      <c r="O144" s="352"/>
      <c r="P144" s="352"/>
      <c r="Q144" s="352"/>
      <c r="R144" s="125"/>
      <c r="S144" s="5"/>
      <c r="T144" s="6"/>
      <c r="U144" s="6"/>
      <c r="V144" s="6"/>
      <c r="W144" s="120"/>
      <c r="X144" s="120"/>
      <c r="Y144" s="120"/>
      <c r="Z144" s="120"/>
      <c r="AA144" s="120"/>
      <c r="AB144" s="226"/>
      <c r="AC144" s="227"/>
      <c r="AD144" s="314"/>
      <c r="AE144" s="315"/>
      <c r="AF144" s="315"/>
      <c r="AG144" s="316"/>
      <c r="AH144" s="59">
        <v>12</v>
      </c>
      <c r="AI144" s="53" t="str">
        <f>IF(AH144="","","-")</f>
        <v>-</v>
      </c>
      <c r="AJ144" s="60">
        <v>15</v>
      </c>
      <c r="AK144" s="319"/>
      <c r="AL144" s="59">
        <v>15</v>
      </c>
      <c r="AM144" s="61" t="str">
        <f t="shared" si="24"/>
        <v>-</v>
      </c>
      <c r="AN144" s="60">
        <v>17</v>
      </c>
      <c r="AO144" s="318"/>
      <c r="AP144" s="52">
        <v>14</v>
      </c>
      <c r="AQ144" s="53" t="str">
        <f t="shared" si="25"/>
        <v>-</v>
      </c>
      <c r="AR144" s="54">
        <v>16</v>
      </c>
      <c r="AS144" s="318"/>
      <c r="AT144" s="52">
        <v>13</v>
      </c>
      <c r="AU144" s="53" t="str">
        <f>IF(AT144="","","-")</f>
        <v>-</v>
      </c>
      <c r="AV144" s="54">
        <v>15</v>
      </c>
      <c r="AW144" s="321"/>
      <c r="AX144" s="34">
        <f>BC143</f>
        <v>0</v>
      </c>
      <c r="AY144" s="35" t="s">
        <v>10</v>
      </c>
      <c r="AZ144" s="35">
        <f>BD143</f>
        <v>4</v>
      </c>
      <c r="BA144" s="36" t="s">
        <v>7</v>
      </c>
      <c r="BB144" s="72"/>
      <c r="BC144" s="27"/>
      <c r="BD144" s="28"/>
      <c r="BE144" s="73"/>
      <c r="BF144" s="74"/>
      <c r="BG144" s="30"/>
      <c r="BH144" s="28"/>
      <c r="BI144" s="28"/>
      <c r="BJ144" s="30"/>
    </row>
    <row r="145" spans="2:62" ht="10.5" customHeight="1">
      <c r="B145" s="351"/>
      <c r="C145" s="351"/>
      <c r="D145" s="351"/>
      <c r="E145" s="351"/>
      <c r="F145" s="351"/>
      <c r="G145" s="351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224" t="s">
        <v>146</v>
      </c>
      <c r="AC145" s="228" t="s">
        <v>31</v>
      </c>
      <c r="AD145" s="62">
        <f>IF(AJ142="","",AJ142)</f>
        <v>15</v>
      </c>
      <c r="AE145" s="53" t="str">
        <f aca="true" t="shared" si="26" ref="AE145:AE156">IF(AD145="","","-")</f>
        <v>-</v>
      </c>
      <c r="AF145" s="18">
        <f>IF(AH142="","",AH142)</f>
        <v>12</v>
      </c>
      <c r="AG145" s="329" t="str">
        <f>IF(AK142="","",IF(AK142="○","×",IF(AK142="×","○")))</f>
        <v>○</v>
      </c>
      <c r="AH145" s="340"/>
      <c r="AI145" s="341"/>
      <c r="AJ145" s="341"/>
      <c r="AK145" s="342"/>
      <c r="AL145" s="52">
        <v>10</v>
      </c>
      <c r="AM145" s="65" t="str">
        <f t="shared" si="24"/>
        <v>-</v>
      </c>
      <c r="AN145" s="54">
        <v>15</v>
      </c>
      <c r="AO145" s="397" t="str">
        <f>IF(AL145&lt;&gt;"",IF(AL145&gt;AN145,IF(AL146&gt;AN146,"○",IF(AL147&gt;AN147,"○","×")),IF(AL146&gt;AN146,IF(AL147&gt;AN147,"○","×"),"×")),"")</f>
        <v>×</v>
      </c>
      <c r="AP145" s="76">
        <v>5</v>
      </c>
      <c r="AQ145" s="65" t="str">
        <f t="shared" si="25"/>
        <v>-</v>
      </c>
      <c r="AR145" s="77">
        <v>15</v>
      </c>
      <c r="AS145" s="397" t="str">
        <f>IF(AP145&lt;&gt;"",IF(AP145&gt;AR145,IF(AP146&gt;AR146,"○",IF(AP147&gt;AR147,"○","×")),IF(AP146&gt;AR146,IF(AP147&gt;AR147,"○","×"),"×")),"")</f>
        <v>×</v>
      </c>
      <c r="AT145" s="76">
        <v>15</v>
      </c>
      <c r="AU145" s="65" t="str">
        <f aca="true" t="shared" si="27" ref="AU145:AU150">IF(AT145="","","-")</f>
        <v>-</v>
      </c>
      <c r="AV145" s="77">
        <v>6</v>
      </c>
      <c r="AW145" s="322" t="str">
        <f>IF(AT145&lt;&gt;"",IF(AT145&gt;AV145,IF(AT146&gt;AV146,"○",IF(AT147&gt;AV147,"○","×")),IF(AT146&gt;AV146,IF(AT147&gt;AV147,"○","×"),"×")),"")</f>
        <v>○</v>
      </c>
      <c r="AX145" s="398" t="s">
        <v>257</v>
      </c>
      <c r="AY145" s="399"/>
      <c r="AZ145" s="399"/>
      <c r="BA145" s="400"/>
      <c r="BB145" s="72"/>
      <c r="BC145" s="40"/>
      <c r="BD145" s="41"/>
      <c r="BE145" s="78"/>
      <c r="BF145" s="79"/>
      <c r="BG145" s="42"/>
      <c r="BH145" s="41"/>
      <c r="BI145" s="41"/>
      <c r="BJ145" s="42"/>
    </row>
    <row r="146" spans="2:62" ht="10.5" customHeight="1">
      <c r="B146" s="351"/>
      <c r="C146" s="351"/>
      <c r="D146" s="351"/>
      <c r="E146" s="351"/>
      <c r="F146" s="351"/>
      <c r="G146" s="351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5"/>
      <c r="S146" s="5"/>
      <c r="T146" s="5"/>
      <c r="U146" s="5"/>
      <c r="V146" s="5"/>
      <c r="W146" s="83"/>
      <c r="X146" s="9"/>
      <c r="Y146" s="9"/>
      <c r="Z146" s="9"/>
      <c r="AA146" s="9"/>
      <c r="AB146" s="224" t="s">
        <v>147</v>
      </c>
      <c r="AC146" s="225" t="s">
        <v>31</v>
      </c>
      <c r="AD146" s="62">
        <f>IF(AJ143="","",AJ143)</f>
        <v>9</v>
      </c>
      <c r="AE146" s="53" t="str">
        <f t="shared" si="26"/>
        <v>-</v>
      </c>
      <c r="AF146" s="18">
        <f>IF(AH143="","",AH143)</f>
        <v>15</v>
      </c>
      <c r="AG146" s="330" t="str">
        <f>IF(AI143="","",AI143)</f>
        <v>-</v>
      </c>
      <c r="AH146" s="343"/>
      <c r="AI146" s="312"/>
      <c r="AJ146" s="312"/>
      <c r="AK146" s="313"/>
      <c r="AL146" s="52">
        <v>12</v>
      </c>
      <c r="AM146" s="53" t="str">
        <f t="shared" si="24"/>
        <v>-</v>
      </c>
      <c r="AN146" s="54">
        <v>15</v>
      </c>
      <c r="AO146" s="318"/>
      <c r="AP146" s="52">
        <v>12</v>
      </c>
      <c r="AQ146" s="53" t="str">
        <f t="shared" si="25"/>
        <v>-</v>
      </c>
      <c r="AR146" s="54">
        <v>15</v>
      </c>
      <c r="AS146" s="318"/>
      <c r="AT146" s="52">
        <v>15</v>
      </c>
      <c r="AU146" s="53" t="str">
        <f t="shared" si="27"/>
        <v>-</v>
      </c>
      <c r="AV146" s="54">
        <v>12</v>
      </c>
      <c r="AW146" s="321"/>
      <c r="AX146" s="368"/>
      <c r="AY146" s="369"/>
      <c r="AZ146" s="369"/>
      <c r="BA146" s="370"/>
      <c r="BB146" s="72"/>
      <c r="BC146" s="27">
        <f>COUNTIF(AD145:AW147,"○")</f>
        <v>2</v>
      </c>
      <c r="BD146" s="28">
        <f>COUNTIF(AD145:AW147,"×")</f>
        <v>2</v>
      </c>
      <c r="BE146" s="73">
        <f>(IF((AD145&gt;AF145),1,0))+(IF((AD146&gt;AF146),1,0))+(IF((AD147&gt;AF147),1,0))+(IF((AH145&gt;AJ145),1,0))+(IF((AH146&gt;AJ146),1,0))+(IF((AH147&gt;AJ147),1,0))+(IF((AL145&gt;AN145),1,0))+(IF((AL146&gt;AN146),1,0))+(IF((AL147&gt;AN147),1,0))+(IF((AP145&gt;AR145),1,0))+(IF((AP146&gt;AR146),1,0))+(IF((AP147&gt;AR147),1,0))+(IF((AT145&gt;AV145),1,0))+(IF((AT146&gt;AV146),1,0))+(IF((AT147&gt;AV147),1,0))</f>
        <v>4</v>
      </c>
      <c r="BF146" s="74">
        <f>(IF((AD145&lt;AF145),1,0))+(IF((AD146&lt;AF146),1,0))+(IF((AD147&lt;AF147),1,0))+(IF((AH145&lt;AJ145),1,0))+(IF((AH146&lt;AJ146),1,0))+(IF((AH147&lt;AJ147),1,0))+(IF((AL145&lt;AN145),1,0))+(IF((AL146&lt;AN146),1,0))+(IF((AL147&lt;AN147),1,0))+(IF((AP145&lt;AR145),1,0))+(IF((AP146&lt;AR146),1,0))+(IF((AP147&lt;AR147),1,0))+(IF((AT145&lt;AV145),1,0))+(IF((AT146&lt;AV146),1,0))+(IF((AT147&lt;AV147),1,0))</f>
        <v>5</v>
      </c>
      <c r="BG146" s="75">
        <f>BE146-BF146</f>
        <v>-1</v>
      </c>
      <c r="BH146" s="28">
        <f>SUM(AD145:AD147,AH145:AH147,AL145:AL147,AP145:AP147,AT145:AT147)</f>
        <v>108</v>
      </c>
      <c r="BI146" s="28">
        <f>SUM(AF145:AF147,AJ145:AJ147,AN145:AN147,AR145:AR147,AV145:AV147)</f>
        <v>117</v>
      </c>
      <c r="BJ146" s="30">
        <f>BH146-BI146</f>
        <v>-9</v>
      </c>
    </row>
    <row r="147" spans="2:62" ht="10.5" customHeight="1">
      <c r="B147" s="9"/>
      <c r="C147" s="9"/>
      <c r="D147" s="119"/>
      <c r="E147" s="119"/>
      <c r="F147" s="119"/>
      <c r="G147" s="119"/>
      <c r="H147" s="9"/>
      <c r="I147" s="100"/>
      <c r="J147" s="100"/>
      <c r="K147" s="9"/>
      <c r="L147" s="9"/>
      <c r="M147" s="9"/>
      <c r="N147" s="9"/>
      <c r="O147" s="9"/>
      <c r="P147" s="9"/>
      <c r="Q147" s="9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226"/>
      <c r="AC147" s="229"/>
      <c r="AD147" s="63">
        <f>IF(AJ144="","",AJ144)</f>
        <v>15</v>
      </c>
      <c r="AE147" s="53" t="str">
        <f t="shared" si="26"/>
        <v>-</v>
      </c>
      <c r="AF147" s="64">
        <f>IF(AH144="","",AH144)</f>
        <v>12</v>
      </c>
      <c r="AG147" s="331" t="str">
        <f>IF(AI144="","",AI144)</f>
        <v>-</v>
      </c>
      <c r="AH147" s="344"/>
      <c r="AI147" s="315"/>
      <c r="AJ147" s="315"/>
      <c r="AK147" s="316"/>
      <c r="AL147" s="59"/>
      <c r="AM147" s="53">
        <f t="shared" si="24"/>
      </c>
      <c r="AN147" s="60"/>
      <c r="AO147" s="319"/>
      <c r="AP147" s="59"/>
      <c r="AQ147" s="61">
        <f t="shared" si="25"/>
      </c>
      <c r="AR147" s="60"/>
      <c r="AS147" s="319"/>
      <c r="AT147" s="59"/>
      <c r="AU147" s="61">
        <f t="shared" si="27"/>
      </c>
      <c r="AV147" s="60"/>
      <c r="AW147" s="321"/>
      <c r="AX147" s="34">
        <f>BC146</f>
        <v>2</v>
      </c>
      <c r="AY147" s="35" t="s">
        <v>10</v>
      </c>
      <c r="AZ147" s="35">
        <f>BD146</f>
        <v>2</v>
      </c>
      <c r="BA147" s="36" t="s">
        <v>7</v>
      </c>
      <c r="BB147" s="72"/>
      <c r="BC147" s="43"/>
      <c r="BD147" s="44"/>
      <c r="BE147" s="80"/>
      <c r="BF147" s="81"/>
      <c r="BG147" s="48"/>
      <c r="BH147" s="44"/>
      <c r="BI147" s="44"/>
      <c r="BJ147" s="48"/>
    </row>
    <row r="148" spans="2:62" ht="10.5" customHeight="1">
      <c r="B148" s="9"/>
      <c r="C148" s="9"/>
      <c r="D148" s="119"/>
      <c r="E148" s="119"/>
      <c r="F148" s="119"/>
      <c r="G148" s="119"/>
      <c r="H148" s="9"/>
      <c r="I148" s="100"/>
      <c r="J148" s="100"/>
      <c r="K148" s="5"/>
      <c r="L148" s="8"/>
      <c r="M148" s="9"/>
      <c r="N148" s="9"/>
      <c r="O148" s="9"/>
      <c r="P148" s="9"/>
      <c r="Q148" s="9"/>
      <c r="R148" s="5"/>
      <c r="S148" s="5"/>
      <c r="T148" s="5"/>
      <c r="U148" s="5"/>
      <c r="V148" s="5"/>
      <c r="W148" s="122"/>
      <c r="X148" s="122"/>
      <c r="Y148" s="122"/>
      <c r="Z148" s="122"/>
      <c r="AA148" s="122"/>
      <c r="AB148" s="230" t="s">
        <v>148</v>
      </c>
      <c r="AC148" s="225" t="s">
        <v>17</v>
      </c>
      <c r="AD148" s="62">
        <f>IF(AN142="","",AN142)</f>
        <v>15</v>
      </c>
      <c r="AE148" s="65" t="str">
        <f t="shared" si="26"/>
        <v>-</v>
      </c>
      <c r="AF148" s="18">
        <f>IF(AL142="","",AL142)</f>
        <v>8</v>
      </c>
      <c r="AG148" s="329" t="str">
        <f>IF(AO142="","",IF(AO142="○","×",IF(AO142="×","○")))</f>
        <v>○</v>
      </c>
      <c r="AH148" s="66">
        <f>IF(AN145="","",AN145)</f>
        <v>15</v>
      </c>
      <c r="AI148" s="53" t="str">
        <f aca="true" t="shared" si="28" ref="AI148:AI156">IF(AH148="","","-")</f>
        <v>-</v>
      </c>
      <c r="AJ148" s="18">
        <f>IF(AL145="","",AL145)</f>
        <v>10</v>
      </c>
      <c r="AK148" s="329" t="str">
        <f>IF(AO145="","",IF(AO145="○","×",IF(AO145="×","○")))</f>
        <v>○</v>
      </c>
      <c r="AL148" s="340"/>
      <c r="AM148" s="341"/>
      <c r="AN148" s="341"/>
      <c r="AO148" s="342"/>
      <c r="AP148" s="52">
        <v>16</v>
      </c>
      <c r="AQ148" s="53" t="str">
        <f>IF(AP148="","","-")</f>
        <v>-</v>
      </c>
      <c r="AR148" s="54">
        <v>18</v>
      </c>
      <c r="AS148" s="318" t="str">
        <f>IF(AP148&lt;&gt;"",IF(AP148&gt;AR148,IF(AP149&gt;AR149,"○",IF(AP150&gt;AR150,"○","×")),IF(AP149&gt;AR149,IF(AP150&gt;AR150,"○","×"),"×")),"")</f>
        <v>×</v>
      </c>
      <c r="AT148" s="52">
        <v>15</v>
      </c>
      <c r="AU148" s="53" t="str">
        <f t="shared" si="27"/>
        <v>-</v>
      </c>
      <c r="AV148" s="54">
        <v>10</v>
      </c>
      <c r="AW148" s="322" t="str">
        <f>IF(AT148&lt;&gt;"",IF(AT148&gt;AV148,IF(AT149&gt;AV149,"○",IF(AT150&gt;AV150,"○","×")),IF(AT149&gt;AV149,IF(AT150&gt;AV150,"○","×"),"×")),"")</f>
        <v>○</v>
      </c>
      <c r="AX148" s="398" t="s">
        <v>256</v>
      </c>
      <c r="AY148" s="399"/>
      <c r="AZ148" s="399"/>
      <c r="BA148" s="400"/>
      <c r="BB148" s="72"/>
      <c r="BC148" s="27"/>
      <c r="BD148" s="28"/>
      <c r="BE148" s="73"/>
      <c r="BF148" s="74"/>
      <c r="BG148" s="30"/>
      <c r="BH148" s="28"/>
      <c r="BI148" s="28"/>
      <c r="BJ148" s="30"/>
    </row>
    <row r="149" spans="2:62" ht="10.5" customHeight="1">
      <c r="B149" s="354" t="str">
        <f>AB151</f>
        <v>逢坂涼介</v>
      </c>
      <c r="C149" s="349" t="str">
        <f>AC151</f>
        <v>土居中</v>
      </c>
      <c r="D149" s="356" t="s">
        <v>16</v>
      </c>
      <c r="E149" s="357"/>
      <c r="F149" s="357"/>
      <c r="G149" s="358"/>
      <c r="H149" s="9"/>
      <c r="I149" s="9"/>
      <c r="J149" s="9"/>
      <c r="K149" s="9"/>
      <c r="L149" s="9"/>
      <c r="M149" s="9"/>
      <c r="N149" s="9"/>
      <c r="O149" s="10"/>
      <c r="P149" s="5"/>
      <c r="Q149" s="6"/>
      <c r="R149" s="6"/>
      <c r="S149" s="6"/>
      <c r="T149" s="6"/>
      <c r="U149" s="7"/>
      <c r="V149" s="7"/>
      <c r="W149" s="7"/>
      <c r="X149" s="7"/>
      <c r="Y149" s="7"/>
      <c r="Z149" s="122"/>
      <c r="AA149" s="122"/>
      <c r="AB149" s="230" t="s">
        <v>149</v>
      </c>
      <c r="AC149" s="225" t="s">
        <v>17</v>
      </c>
      <c r="AD149" s="62">
        <f>IF(AN143="","",AN143)</f>
        <v>19</v>
      </c>
      <c r="AE149" s="53" t="str">
        <f t="shared" si="26"/>
        <v>-</v>
      </c>
      <c r="AF149" s="18">
        <f>IF(AL143="","",AL143)</f>
        <v>20</v>
      </c>
      <c r="AG149" s="330">
        <f>IF(AI146="","",AI146)</f>
      </c>
      <c r="AH149" s="66">
        <f>IF(AN146="","",AN146)</f>
        <v>15</v>
      </c>
      <c r="AI149" s="53" t="str">
        <f t="shared" si="28"/>
        <v>-</v>
      </c>
      <c r="AJ149" s="18">
        <f>IF(AL146="","",AL146)</f>
        <v>12</v>
      </c>
      <c r="AK149" s="330" t="str">
        <f>IF(AM146="","",AM146)</f>
        <v>-</v>
      </c>
      <c r="AL149" s="343"/>
      <c r="AM149" s="312"/>
      <c r="AN149" s="312"/>
      <c r="AO149" s="313"/>
      <c r="AP149" s="52">
        <v>15</v>
      </c>
      <c r="AQ149" s="53" t="str">
        <f>IF(AP149="","","-")</f>
        <v>-</v>
      </c>
      <c r="AR149" s="54">
        <v>10</v>
      </c>
      <c r="AS149" s="318"/>
      <c r="AT149" s="52">
        <v>15</v>
      </c>
      <c r="AU149" s="53" t="str">
        <f t="shared" si="27"/>
        <v>-</v>
      </c>
      <c r="AV149" s="54">
        <v>7</v>
      </c>
      <c r="AW149" s="321"/>
      <c r="AX149" s="368"/>
      <c r="AY149" s="369"/>
      <c r="AZ149" s="369"/>
      <c r="BA149" s="370"/>
      <c r="BB149" s="72"/>
      <c r="BC149" s="27">
        <f>COUNTIF(AD148:AW150,"○")</f>
        <v>3</v>
      </c>
      <c r="BD149" s="28">
        <f>COUNTIF(AD148:AW150,"×")</f>
        <v>1</v>
      </c>
      <c r="BE149" s="73">
        <f>(IF((AD148&gt;AF148),1,0))+(IF((AD149&gt;AF149),1,0))+(IF((AD150&gt;AF150),1,0))+(IF((AH148&gt;AJ148),1,0))+(IF((AH149&gt;AJ149),1,0))+(IF((AH150&gt;AJ150),1,0))+(IF((AL148&gt;AN148),1,0))+(IF((AL149&gt;AN149),1,0))+(IF((AL150&gt;AN150),1,0))+(IF((AP148&gt;AR148),1,0))+(IF((AP149&gt;AR149),1,0))+(IF((AP150&gt;AR150),1,0))+(IF((AT148&gt;AV148),1,0))+(IF((AT149&gt;AV149),1,0))+(IF((AT150&gt;AV150),1,0))</f>
        <v>7</v>
      </c>
      <c r="BF149" s="74">
        <f>(IF((AD148&lt;AF148),1,0))+(IF((AD149&lt;AF149),1,0))+(IF((AD150&lt;AF150),1,0))+(IF((AH148&lt;AJ148),1,0))+(IF((AH149&lt;AJ149),1,0))+(IF((AH150&lt;AJ150),1,0))+(IF((AL148&lt;AN148),1,0))+(IF((AL149&lt;AN149),1,0))+(IF((AL150&lt;AN150),1,0))+(IF((AP148&lt;AR148),1,0))+(IF((AP149&lt;AR149),1,0))+(IF((AP150&lt;AR150),1,0))+(IF((AT148&lt;AV148),1,0))+(IF((AT149&lt;AV149),1,0))+(IF((AT150&lt;AV150),1,0))</f>
        <v>3</v>
      </c>
      <c r="BG149" s="75">
        <f>BE149-BF149</f>
        <v>4</v>
      </c>
      <c r="BH149" s="28">
        <f>SUM(AD148:AD150,AH148:AH150,AL148:AL150,AP148:AP150,AT148:AT150)</f>
        <v>151</v>
      </c>
      <c r="BI149" s="28">
        <f>SUM(AF148:AF150,AJ148:AJ150,AN148:AN150,AR148:AR150,AV148:AV150)</f>
        <v>125</v>
      </c>
      <c r="BJ149" s="30">
        <f>BH149-BI149</f>
        <v>26</v>
      </c>
    </row>
    <row r="150" spans="2:62" ht="10.5" customHeight="1">
      <c r="B150" s="355"/>
      <c r="C150" s="350"/>
      <c r="D150" s="359"/>
      <c r="E150" s="360"/>
      <c r="F150" s="360"/>
      <c r="G150" s="361"/>
      <c r="H150" s="12"/>
      <c r="I150" s="9"/>
      <c r="J150" s="9"/>
      <c r="K150" s="9"/>
      <c r="L150" s="9"/>
      <c r="M150" s="9"/>
      <c r="N150" s="9"/>
      <c r="O150" s="9"/>
      <c r="P150" s="13"/>
      <c r="Q150" s="13"/>
      <c r="R150" s="13"/>
      <c r="S150" s="13"/>
      <c r="T150" s="13"/>
      <c r="Y150" s="2"/>
      <c r="Z150" s="122"/>
      <c r="AA150" s="122"/>
      <c r="AB150" s="226"/>
      <c r="AC150" s="227"/>
      <c r="AD150" s="62">
        <f>IF(AN144="","",AN144)</f>
        <v>17</v>
      </c>
      <c r="AE150" s="53" t="str">
        <f t="shared" si="26"/>
        <v>-</v>
      </c>
      <c r="AF150" s="18">
        <f>IF(AL144="","",AL144)</f>
        <v>15</v>
      </c>
      <c r="AG150" s="330">
        <f>IF(AI147="","",AI147)</f>
      </c>
      <c r="AH150" s="66">
        <f>IF(AN147="","",AN147)</f>
      </c>
      <c r="AI150" s="53">
        <f t="shared" si="28"/>
      </c>
      <c r="AJ150" s="18">
        <f>IF(AL147="","",AL147)</f>
      </c>
      <c r="AK150" s="330">
        <f>IF(AM147="","",AM147)</f>
      </c>
      <c r="AL150" s="343"/>
      <c r="AM150" s="312"/>
      <c r="AN150" s="312"/>
      <c r="AO150" s="313"/>
      <c r="AP150" s="52">
        <v>9</v>
      </c>
      <c r="AQ150" s="53" t="str">
        <f>IF(AP150="","","-")</f>
        <v>-</v>
      </c>
      <c r="AR150" s="54">
        <v>15</v>
      </c>
      <c r="AS150" s="319"/>
      <c r="AT150" s="52"/>
      <c r="AU150" s="53">
        <f t="shared" si="27"/>
      </c>
      <c r="AV150" s="54"/>
      <c r="AW150" s="323"/>
      <c r="AX150" s="34">
        <f>BC149</f>
        <v>3</v>
      </c>
      <c r="AY150" s="35" t="s">
        <v>10</v>
      </c>
      <c r="AZ150" s="35">
        <f>BD149</f>
        <v>1</v>
      </c>
      <c r="BA150" s="36" t="s">
        <v>7</v>
      </c>
      <c r="BB150" s="72"/>
      <c r="BC150" s="27"/>
      <c r="BD150" s="28"/>
      <c r="BE150" s="73"/>
      <c r="BF150" s="74"/>
      <c r="BG150" s="30"/>
      <c r="BH150" s="28"/>
      <c r="BI150" s="28"/>
      <c r="BJ150" s="30"/>
    </row>
    <row r="151" spans="2:62" ht="10.5" customHeight="1">
      <c r="B151" s="354" t="str">
        <f>AB152</f>
        <v>松原大貴</v>
      </c>
      <c r="C151" s="349" t="str">
        <f>AC152</f>
        <v>土居中</v>
      </c>
      <c r="D151" s="359"/>
      <c r="E151" s="360"/>
      <c r="F151" s="360"/>
      <c r="G151" s="361"/>
      <c r="H151" s="15"/>
      <c r="I151" s="15"/>
      <c r="J151" s="15"/>
      <c r="K151" s="15"/>
      <c r="L151" s="123"/>
      <c r="M151" s="9"/>
      <c r="N151" s="9"/>
      <c r="O151" s="9"/>
      <c r="P151" s="13"/>
      <c r="Q151" s="13"/>
      <c r="R151" s="13"/>
      <c r="S151" s="13"/>
      <c r="T151" s="13"/>
      <c r="Y151" s="2"/>
      <c r="Z151" s="122"/>
      <c r="AA151" s="122"/>
      <c r="AB151" s="224" t="s">
        <v>150</v>
      </c>
      <c r="AC151" s="228" t="s">
        <v>145</v>
      </c>
      <c r="AD151" s="82">
        <f>IF(AR142="","",AR142)</f>
        <v>15</v>
      </c>
      <c r="AE151" s="65" t="str">
        <f t="shared" si="26"/>
        <v>-</v>
      </c>
      <c r="AF151" s="22">
        <f>IF(AP142="","",AP142)</f>
        <v>9</v>
      </c>
      <c r="AG151" s="373" t="str">
        <f>IF(AS142="","",IF(AS142="○","×",IF(AS142="×","○")))</f>
        <v>○</v>
      </c>
      <c r="AH151" s="68">
        <f>IF(AR145="","",AR145)</f>
        <v>15</v>
      </c>
      <c r="AI151" s="65" t="str">
        <f t="shared" si="28"/>
        <v>-</v>
      </c>
      <c r="AJ151" s="22">
        <f>IF(AP145="","",AP145)</f>
        <v>5</v>
      </c>
      <c r="AK151" s="329" t="str">
        <f>IF(AS145="","",IF(AS145="○","×",IF(AS145="×","○")))</f>
        <v>○</v>
      </c>
      <c r="AL151" s="22">
        <f>IF(AR148="","",AR148)</f>
        <v>18</v>
      </c>
      <c r="AM151" s="65" t="str">
        <f aca="true" t="shared" si="29" ref="AM151:AM156">IF(AL151="","","-")</f>
        <v>-</v>
      </c>
      <c r="AN151" s="22">
        <f>IF(AP148="","",AP148)</f>
        <v>16</v>
      </c>
      <c r="AO151" s="329" t="str">
        <f>IF(AS148="","",IF(AS148="○","×",IF(AS148="×","○")))</f>
        <v>○</v>
      </c>
      <c r="AP151" s="340"/>
      <c r="AQ151" s="341"/>
      <c r="AR151" s="341"/>
      <c r="AS151" s="342"/>
      <c r="AT151" s="76">
        <v>15</v>
      </c>
      <c r="AU151" s="65" t="str">
        <f>IF(AT151="","","-")</f>
        <v>-</v>
      </c>
      <c r="AV151" s="77">
        <v>11</v>
      </c>
      <c r="AW151" s="321" t="str">
        <f>IF(AT151&lt;&gt;"",IF(AT151&gt;AV151,IF(AT152&gt;AV152,"○",IF(AT153&gt;AV153,"○","×")),IF(AT152&gt;AV152,IF(AT153&gt;AV153,"○","×"),"×")),"")</f>
        <v>○</v>
      </c>
      <c r="AX151" s="398" t="s">
        <v>255</v>
      </c>
      <c r="AY151" s="399"/>
      <c r="AZ151" s="399"/>
      <c r="BA151" s="400"/>
      <c r="BB151" s="72"/>
      <c r="BC151" s="40"/>
      <c r="BD151" s="41"/>
      <c r="BE151" s="78"/>
      <c r="BF151" s="79"/>
      <c r="BG151" s="42"/>
      <c r="BH151" s="41"/>
      <c r="BI151" s="41"/>
      <c r="BJ151" s="42"/>
    </row>
    <row r="152" spans="2:62" ht="10.5" customHeight="1">
      <c r="B152" s="355"/>
      <c r="C152" s="350"/>
      <c r="D152" s="362"/>
      <c r="E152" s="363"/>
      <c r="F152" s="363"/>
      <c r="G152" s="364"/>
      <c r="H152" s="9"/>
      <c r="I152" s="9"/>
      <c r="J152" s="9"/>
      <c r="K152" s="9"/>
      <c r="L152" s="128"/>
      <c r="M152" s="9"/>
      <c r="N152" s="9"/>
      <c r="O152" s="9"/>
      <c r="P152" s="13"/>
      <c r="Q152" s="13"/>
      <c r="R152" s="13"/>
      <c r="S152" s="13"/>
      <c r="T152" s="13"/>
      <c r="Y152" s="2"/>
      <c r="Z152" s="5"/>
      <c r="AA152" s="8"/>
      <c r="AB152" s="224" t="s">
        <v>151</v>
      </c>
      <c r="AC152" s="225" t="s">
        <v>145</v>
      </c>
      <c r="AD152" s="62">
        <f>IF(AR143="","",AR143)</f>
        <v>13</v>
      </c>
      <c r="AE152" s="53" t="str">
        <f t="shared" si="26"/>
        <v>-</v>
      </c>
      <c r="AF152" s="18">
        <f>IF(AP143="","",AP143)</f>
        <v>15</v>
      </c>
      <c r="AG152" s="374" t="str">
        <f>IF(AI149="","",AI149)</f>
        <v>-</v>
      </c>
      <c r="AH152" s="66">
        <f>IF(AR146="","",AR146)</f>
        <v>15</v>
      </c>
      <c r="AI152" s="53" t="str">
        <f t="shared" si="28"/>
        <v>-</v>
      </c>
      <c r="AJ152" s="18">
        <f>IF(AP146="","",AP146)</f>
        <v>12</v>
      </c>
      <c r="AK152" s="330">
        <f>IF(AM149="","",AM149)</f>
      </c>
      <c r="AL152" s="18">
        <f>IF(AR149="","",AR149)</f>
        <v>10</v>
      </c>
      <c r="AM152" s="53" t="str">
        <f t="shared" si="29"/>
        <v>-</v>
      </c>
      <c r="AN152" s="18">
        <f>IF(AP149="","",AP149)</f>
        <v>15</v>
      </c>
      <c r="AO152" s="330" t="str">
        <f>IF(AQ149="","",AQ149)</f>
        <v>-</v>
      </c>
      <c r="AP152" s="343"/>
      <c r="AQ152" s="312"/>
      <c r="AR152" s="312"/>
      <c r="AS152" s="313"/>
      <c r="AT152" s="52">
        <v>15</v>
      </c>
      <c r="AU152" s="53" t="str">
        <f>IF(AT152="","","-")</f>
        <v>-</v>
      </c>
      <c r="AV152" s="54">
        <v>11</v>
      </c>
      <c r="AW152" s="321"/>
      <c r="AX152" s="368"/>
      <c r="AY152" s="369"/>
      <c r="AZ152" s="369"/>
      <c r="BA152" s="370"/>
      <c r="BB152" s="72"/>
      <c r="BC152" s="27">
        <f>COUNTIF(AD151:AW153,"○")</f>
        <v>4</v>
      </c>
      <c r="BD152" s="28">
        <f>COUNTIF(AD151:AW153,"×")</f>
        <v>0</v>
      </c>
      <c r="BE152" s="73">
        <f>(IF((AD151&gt;AF151),1,0))+(IF((AD152&gt;AF152),1,0))+(IF((AD153&gt;AF153),1,0))+(IF((AH151&gt;AJ151),1,0))+(IF((AH152&gt;AJ152),1,0))+(IF((AH153&gt;AJ153),1,0))+(IF((AL151&gt;AN151),1,0))+(IF((AL152&gt;AN152),1,0))+(IF((AL153&gt;AN153),1,0))+(IF((AP151&gt;AR151),1,0))+(IF((AP152&gt;AR152),1,0))+(IF((AP153&gt;AR153),1,0))+(IF((AT151&gt;AV151),1,0))+(IF((AT152&gt;AV152),1,0))+(IF((AT153&gt;AV153),1,0))</f>
        <v>8</v>
      </c>
      <c r="BF152" s="74">
        <f>(IF((AD151&lt;AF151),1,0))+(IF((AD152&lt;AF152),1,0))+(IF((AD153&lt;AF153),1,0))+(IF((AH151&lt;AJ151),1,0))+(IF((AH152&lt;AJ152),1,0))+(IF((AH153&lt;AJ153),1,0))+(IF((AL151&lt;AN151),1,0))+(IF((AL152&lt;AN152),1,0))+(IF((AL153&lt;AN153),1,0))+(IF((AP151&lt;AR151),1,0))+(IF((AP152&lt;AR152),1,0))+(IF((AP153&lt;AR153),1,0))+(IF((AT151&lt;AV151),1,0))+(IF((AT152&lt;AV152),1,0))+(IF((AT153&lt;AV153),1,0))</f>
        <v>2</v>
      </c>
      <c r="BG152" s="75">
        <f>BE152-BF152</f>
        <v>6</v>
      </c>
      <c r="BH152" s="28">
        <f>SUM(AD151:AD153,AH151:AH153,AL151:AL153,AP151:AP153,AT151:AT153)</f>
        <v>147</v>
      </c>
      <c r="BI152" s="28">
        <f>SUM(AF151:AF153,AJ151:AJ153,AN151:AN153,AR151:AR153,AV151:AV153)</f>
        <v>117</v>
      </c>
      <c r="BJ152" s="30">
        <f>BH152-BI152</f>
        <v>30</v>
      </c>
    </row>
    <row r="153" spans="2:62" ht="10.5" customHeight="1">
      <c r="B153" s="95"/>
      <c r="C153" s="149"/>
      <c r="D153" s="1"/>
      <c r="E153" s="1"/>
      <c r="F153" s="1"/>
      <c r="G153" s="1"/>
      <c r="H153" s="9"/>
      <c r="I153" s="9"/>
      <c r="J153" s="130">
        <v>21</v>
      </c>
      <c r="K153" s="130">
        <v>12</v>
      </c>
      <c r="L153" s="131">
        <v>15</v>
      </c>
      <c r="M153" s="9"/>
      <c r="N153" s="9"/>
      <c r="O153" s="9"/>
      <c r="P153" s="13"/>
      <c r="Q153" s="13"/>
      <c r="R153" s="13"/>
      <c r="S153" s="13"/>
      <c r="T153" s="13"/>
      <c r="Y153" s="2"/>
      <c r="Z153" s="8"/>
      <c r="AA153" s="8"/>
      <c r="AB153" s="230"/>
      <c r="AC153" s="227"/>
      <c r="AD153" s="62">
        <f>IF(AR144="","",AR144)</f>
        <v>16</v>
      </c>
      <c r="AE153" s="53" t="str">
        <f t="shared" si="26"/>
        <v>-</v>
      </c>
      <c r="AF153" s="18">
        <f>IF(AP144="","",AP144)</f>
        <v>14</v>
      </c>
      <c r="AG153" s="374">
        <f>IF(AI150="","",AI150)</f>
      </c>
      <c r="AH153" s="66">
        <f>IF(AR147="","",AR147)</f>
      </c>
      <c r="AI153" s="53">
        <f t="shared" si="28"/>
      </c>
      <c r="AJ153" s="18">
        <f>IF(AP147="","",AP147)</f>
      </c>
      <c r="AK153" s="330">
        <f>IF(AM150="","",AM150)</f>
      </c>
      <c r="AL153" s="18">
        <f>IF(AR150="","",AR150)</f>
        <v>15</v>
      </c>
      <c r="AM153" s="53" t="str">
        <f t="shared" si="29"/>
        <v>-</v>
      </c>
      <c r="AN153" s="18">
        <f>IF(AP150="","",AP150)</f>
        <v>9</v>
      </c>
      <c r="AO153" s="330" t="str">
        <f>IF(AQ150="","",AQ150)</f>
        <v>-</v>
      </c>
      <c r="AP153" s="343"/>
      <c r="AQ153" s="312"/>
      <c r="AR153" s="312"/>
      <c r="AS153" s="313"/>
      <c r="AT153" s="52"/>
      <c r="AU153" s="53">
        <f>IF(AT153="","","-")</f>
      </c>
      <c r="AV153" s="54"/>
      <c r="AW153" s="323"/>
      <c r="AX153" s="34">
        <f>BC152</f>
        <v>4</v>
      </c>
      <c r="AY153" s="35" t="s">
        <v>10</v>
      </c>
      <c r="AZ153" s="35">
        <f>BD152</f>
        <v>0</v>
      </c>
      <c r="BA153" s="36" t="s">
        <v>7</v>
      </c>
      <c r="BB153" s="72"/>
      <c r="BC153" s="43"/>
      <c r="BD153" s="44"/>
      <c r="BE153" s="80"/>
      <c r="BF153" s="81"/>
      <c r="BG153" s="48"/>
      <c r="BH153" s="44"/>
      <c r="BI153" s="44"/>
      <c r="BJ153" s="48"/>
    </row>
    <row r="154" spans="2:62" ht="10.5" customHeight="1" thickBot="1">
      <c r="B154" s="354" t="str">
        <f>AB169</f>
        <v>脇一希</v>
      </c>
      <c r="C154" s="349" t="str">
        <f>AC169</f>
        <v>三島高校</v>
      </c>
      <c r="D154" s="356" t="s">
        <v>0</v>
      </c>
      <c r="E154" s="357"/>
      <c r="F154" s="357"/>
      <c r="G154" s="358"/>
      <c r="H154" s="12"/>
      <c r="I154" s="9"/>
      <c r="J154" s="130">
        <v>14</v>
      </c>
      <c r="K154" s="130">
        <v>21</v>
      </c>
      <c r="L154" s="131">
        <v>21</v>
      </c>
      <c r="M154" s="9"/>
      <c r="N154" s="9"/>
      <c r="O154" s="9"/>
      <c r="P154" s="13"/>
      <c r="Q154" s="13"/>
      <c r="R154" s="13"/>
      <c r="S154" s="13"/>
      <c r="T154" s="13"/>
      <c r="Y154" s="2"/>
      <c r="Z154" s="8"/>
      <c r="AA154" s="8"/>
      <c r="AB154" s="234" t="s">
        <v>152</v>
      </c>
      <c r="AC154" s="377" t="s">
        <v>154</v>
      </c>
      <c r="AD154" s="82">
        <f>IF(AV142="","",AV142)</f>
        <v>10</v>
      </c>
      <c r="AE154" s="65" t="str">
        <f t="shared" si="26"/>
        <v>-</v>
      </c>
      <c r="AF154" s="22">
        <f>IF(AT142="","",AT142)</f>
        <v>15</v>
      </c>
      <c r="AG154" s="373" t="str">
        <f>IF(AW142="","",IF(AW142="○","×",IF(AW142="×","○")))</f>
        <v>○</v>
      </c>
      <c r="AH154" s="68">
        <f>IF(AV145="","",AV145)</f>
        <v>6</v>
      </c>
      <c r="AI154" s="65" t="str">
        <f t="shared" si="28"/>
        <v>-</v>
      </c>
      <c r="AJ154" s="22">
        <f>IF(AT145="","",AT145)</f>
        <v>15</v>
      </c>
      <c r="AK154" s="329" t="str">
        <f>IF(AW145="","",IF(AW145="○","×",IF(AW145="×","○")))</f>
        <v>×</v>
      </c>
      <c r="AL154" s="22">
        <f>IF(AV148="","",AV148)</f>
        <v>10</v>
      </c>
      <c r="AM154" s="65" t="str">
        <f t="shared" si="29"/>
        <v>-</v>
      </c>
      <c r="AN154" s="22">
        <f>IF(AT148="","",AT148)</f>
        <v>15</v>
      </c>
      <c r="AO154" s="329" t="str">
        <f>IF(AW148="","",IF(AW148="○","×",IF(AW148="×","○")))</f>
        <v>×</v>
      </c>
      <c r="AP154" s="68">
        <f>IF(AV151="","",AV151)</f>
        <v>11</v>
      </c>
      <c r="AQ154" s="65" t="str">
        <f>IF(AP154="","","-")</f>
        <v>-</v>
      </c>
      <c r="AR154" s="22">
        <f>IF(AT151="","",AT151)</f>
        <v>15</v>
      </c>
      <c r="AS154" s="329" t="str">
        <f>IF(AW151="","",IF(AW151="○","×",IF(AW151="×","○")))</f>
        <v>×</v>
      </c>
      <c r="AT154" s="340"/>
      <c r="AU154" s="341"/>
      <c r="AV154" s="341"/>
      <c r="AW154" s="342"/>
      <c r="AX154" s="398" t="s">
        <v>251</v>
      </c>
      <c r="AY154" s="399"/>
      <c r="AZ154" s="399"/>
      <c r="BA154" s="400"/>
      <c r="BB154" s="72"/>
      <c r="BC154" s="27"/>
      <c r="BD154" s="28"/>
      <c r="BE154" s="73"/>
      <c r="BF154" s="74"/>
      <c r="BG154" s="30"/>
      <c r="BH154" s="28"/>
      <c r="BI154" s="28"/>
      <c r="BJ154" s="30"/>
    </row>
    <row r="155" spans="2:62" ht="10.5" customHeight="1" thickBot="1" thickTop="1">
      <c r="B155" s="355"/>
      <c r="C155" s="350"/>
      <c r="D155" s="359"/>
      <c r="E155" s="360"/>
      <c r="F155" s="360"/>
      <c r="G155" s="361"/>
      <c r="H155" s="12"/>
      <c r="I155" s="9"/>
      <c r="J155" s="9"/>
      <c r="K155" s="9"/>
      <c r="L155" s="171"/>
      <c r="M155" s="181"/>
      <c r="N155" s="170"/>
      <c r="O155" s="9"/>
      <c r="Q155" s="127"/>
      <c r="R155" s="127"/>
      <c r="S155" s="127"/>
      <c r="T155" s="127"/>
      <c r="U155" s="127"/>
      <c r="V155" s="127"/>
      <c r="W155" s="127"/>
      <c r="X155" s="127"/>
      <c r="Y155" s="127"/>
      <c r="Z155" s="116"/>
      <c r="AA155" s="116"/>
      <c r="AB155" s="230" t="s">
        <v>153</v>
      </c>
      <c r="AC155" s="378"/>
      <c r="AD155" s="62">
        <f>IF(AV143="","",AV143)</f>
        <v>15</v>
      </c>
      <c r="AE155" s="53" t="str">
        <f t="shared" si="26"/>
        <v>-</v>
      </c>
      <c r="AF155" s="18">
        <f>IF(AT143="","",AT143)</f>
        <v>6</v>
      </c>
      <c r="AG155" s="374">
        <f>IF(AI146="","",AI146)</f>
      </c>
      <c r="AH155" s="66">
        <f>IF(AV146="","",AV146)</f>
        <v>12</v>
      </c>
      <c r="AI155" s="53" t="str">
        <f t="shared" si="28"/>
        <v>-</v>
      </c>
      <c r="AJ155" s="18">
        <f>IF(AT146="","",AT146)</f>
        <v>15</v>
      </c>
      <c r="AK155" s="330" t="str">
        <f>IF(AM152="","",AM152)</f>
        <v>-</v>
      </c>
      <c r="AL155" s="18">
        <f>IF(AV149="","",AV149)</f>
        <v>7</v>
      </c>
      <c r="AM155" s="53" t="str">
        <f t="shared" si="29"/>
        <v>-</v>
      </c>
      <c r="AN155" s="18">
        <f>IF(AT149="","",AT149)</f>
        <v>15</v>
      </c>
      <c r="AO155" s="330">
        <f>IF(AQ152="","",AQ152)</f>
      </c>
      <c r="AP155" s="66">
        <f>IF(AV152="","",AV152)</f>
        <v>11</v>
      </c>
      <c r="AQ155" s="53" t="str">
        <f>IF(AP155="","","-")</f>
        <v>-</v>
      </c>
      <c r="AR155" s="18">
        <f>IF(AT152="","",AT152)</f>
        <v>15</v>
      </c>
      <c r="AS155" s="330" t="str">
        <f>IF(AU152="","",AU152)</f>
        <v>-</v>
      </c>
      <c r="AT155" s="343"/>
      <c r="AU155" s="312"/>
      <c r="AV155" s="312"/>
      <c r="AW155" s="313"/>
      <c r="AX155" s="368"/>
      <c r="AY155" s="369"/>
      <c r="AZ155" s="369"/>
      <c r="BA155" s="370"/>
      <c r="BB155" s="72"/>
      <c r="BC155" s="27">
        <f>COUNTIF(AD154:AW156,"○")</f>
        <v>1</v>
      </c>
      <c r="BD155" s="28">
        <f>COUNTIF(AD154:AW156,"×")</f>
        <v>3</v>
      </c>
      <c r="BE155" s="73">
        <f>(IF((AD154&gt;AF154),1,0))+(IF((AD155&gt;AF155),1,0))+(IF((AD156&gt;AF156),1,0))+(IF((AH154&gt;AJ154),1,0))+(IF((AH155&gt;AJ155),1,0))+(IF((AH156&gt;AJ156),1,0))+(IF((AL154&gt;AN154),1,0))+(IF((AL155&gt;AN155),1,0))+(IF((AL156&gt;AN156),1,0))+(IF((AP154&gt;AR154),1,0))+(IF((AP155&gt;AR155),1,0))+(IF((AP156&gt;AR156),1,0))+(IF((AT154&gt;AV154),1,0))+(IF((AT155&gt;AV155),1,0))+(IF((AT156&gt;AV156),1,0))</f>
        <v>2</v>
      </c>
      <c r="BF155" s="74">
        <f>(IF((AD154&lt;AF154),1,0))+(IF((AD155&lt;AF155),1,0))+(IF((AD156&lt;AF156),1,0))+(IF((AH154&lt;AJ154),1,0))+(IF((AH155&lt;AJ155),1,0))+(IF((AH156&lt;AJ156),1,0))+(IF((AL154&lt;AN154),1,0))+(IF((AL155&lt;AN155),1,0))+(IF((AL156&lt;AN156),1,0))+(IF((AP154&lt;AR154),1,0))+(IF((AP155&lt;AR155),1,0))+(IF((AP156&lt;AR156),1,0))+(IF((AT154&lt;AV154),1,0))+(IF((AT155&lt;AV155),1,0))+(IF((AT156&lt;AV156),1,0))</f>
        <v>7</v>
      </c>
      <c r="BG155" s="75">
        <f>BE155-BF155</f>
        <v>-5</v>
      </c>
      <c r="BH155" s="28">
        <f>SUM(AD154:AD156,AH154:AH156,AL154:AL156,AP154:AP156,AT154:AT156)</f>
        <v>97</v>
      </c>
      <c r="BI155" s="28">
        <f>SUM(AF154:AF156,AJ154:AJ156,AN154:AN156,AR154:AR156,AV154:AV156)</f>
        <v>124</v>
      </c>
      <c r="BJ155" s="30">
        <f>BH155-BI155</f>
        <v>-27</v>
      </c>
    </row>
    <row r="156" spans="2:62" ht="10.5" customHeight="1" thickBot="1" thickTop="1">
      <c r="B156" s="354" t="str">
        <f>AB170</f>
        <v>徳増瑞樹</v>
      </c>
      <c r="C156" s="349" t="str">
        <f>AC170</f>
        <v>三島高校</v>
      </c>
      <c r="D156" s="359"/>
      <c r="E156" s="360"/>
      <c r="F156" s="360"/>
      <c r="G156" s="361"/>
      <c r="H156" s="169"/>
      <c r="I156" s="169"/>
      <c r="J156" s="170"/>
      <c r="K156" s="9"/>
      <c r="L156" s="171"/>
      <c r="M156" s="9"/>
      <c r="N156" s="171"/>
      <c r="O156" s="9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16"/>
      <c r="AA156" s="116"/>
      <c r="AB156" s="93"/>
      <c r="AC156" s="94"/>
      <c r="AD156" s="69">
        <f>IF(AV144="","",AV144)</f>
        <v>15</v>
      </c>
      <c r="AE156" s="70" t="str">
        <f t="shared" si="26"/>
        <v>-</v>
      </c>
      <c r="AF156" s="19">
        <f>IF(AT144="","",AT144)</f>
        <v>13</v>
      </c>
      <c r="AG156" s="380">
        <f>IF(AI147="","",AI147)</f>
      </c>
      <c r="AH156" s="71">
        <f>IF(AV147="","",AV147)</f>
      </c>
      <c r="AI156" s="70">
        <f t="shared" si="28"/>
      </c>
      <c r="AJ156" s="19">
        <f>IF(AT147="","",AT147)</f>
      </c>
      <c r="AK156" s="384" t="str">
        <f>IF(AM153="","",AM153)</f>
        <v>-</v>
      </c>
      <c r="AL156" s="19">
        <f>IF(AV150="","",AV150)</f>
      </c>
      <c r="AM156" s="70">
        <f t="shared" si="29"/>
      </c>
      <c r="AN156" s="19">
        <f>IF(AT150="","",AT150)</f>
      </c>
      <c r="AO156" s="384">
        <f>IF(AQ153="","",AQ153)</f>
      </c>
      <c r="AP156" s="71">
        <f>IF(AV153="","",AV153)</f>
      </c>
      <c r="AQ156" s="70">
        <f>IF(AP156="","","-")</f>
      </c>
      <c r="AR156" s="19">
        <f>IF(AT153="","",AT153)</f>
      </c>
      <c r="AS156" s="384">
        <f>IF(AU153="","",AU153)</f>
      </c>
      <c r="AT156" s="381"/>
      <c r="AU156" s="382"/>
      <c r="AV156" s="382"/>
      <c r="AW156" s="383"/>
      <c r="AX156" s="49">
        <f>BC155</f>
        <v>1</v>
      </c>
      <c r="AY156" s="50" t="s">
        <v>10</v>
      </c>
      <c r="AZ156" s="50">
        <f>BD155</f>
        <v>3</v>
      </c>
      <c r="BA156" s="51" t="s">
        <v>7</v>
      </c>
      <c r="BB156" s="72"/>
      <c r="BC156" s="43"/>
      <c r="BD156" s="44"/>
      <c r="BE156" s="80"/>
      <c r="BF156" s="81"/>
      <c r="BG156" s="48"/>
      <c r="BH156" s="44"/>
      <c r="BI156" s="44"/>
      <c r="BJ156" s="48"/>
    </row>
    <row r="157" spans="2:57" ht="10.5" customHeight="1" thickBot="1">
      <c r="B157" s="355"/>
      <c r="C157" s="350"/>
      <c r="D157" s="362"/>
      <c r="E157" s="363"/>
      <c r="F157" s="363"/>
      <c r="G157" s="364"/>
      <c r="H157" s="9"/>
      <c r="I157" s="9"/>
      <c r="J157" s="171"/>
      <c r="K157" s="9"/>
      <c r="L157" s="171"/>
      <c r="M157" s="9"/>
      <c r="N157" s="171"/>
      <c r="O157" s="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96"/>
      <c r="AA157" s="118"/>
      <c r="AY157" s="2"/>
      <c r="AZ157" s="2"/>
      <c r="BA157" s="2"/>
      <c r="BB157" s="2"/>
      <c r="BC157" s="2"/>
      <c r="BD157" s="2"/>
      <c r="BE157" s="2"/>
    </row>
    <row r="158" spans="2:62" ht="10.5" customHeight="1" thickBot="1">
      <c r="B158" s="95"/>
      <c r="C158" s="149"/>
      <c r="D158" s="1"/>
      <c r="E158" s="1"/>
      <c r="F158" s="1"/>
      <c r="G158" s="1"/>
      <c r="H158" s="130"/>
      <c r="I158" s="130">
        <v>21</v>
      </c>
      <c r="J158" s="172">
        <v>21</v>
      </c>
      <c r="K158" s="174"/>
      <c r="L158" s="175"/>
      <c r="M158" s="9"/>
      <c r="N158" s="171"/>
      <c r="O158" s="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96"/>
      <c r="AA158" s="118"/>
      <c r="AB158" s="345" t="s">
        <v>44</v>
      </c>
      <c r="AC158" s="346"/>
      <c r="AD158" s="328" t="str">
        <f>AB160</f>
        <v>柳原豊</v>
      </c>
      <c r="AE158" s="325"/>
      <c r="AF158" s="325"/>
      <c r="AG158" s="326"/>
      <c r="AH158" s="324" t="str">
        <f>AB163</f>
        <v>岡山竜也</v>
      </c>
      <c r="AI158" s="325"/>
      <c r="AJ158" s="325"/>
      <c r="AK158" s="326"/>
      <c r="AL158" s="324" t="str">
        <f>AB166</f>
        <v>越智貴史</v>
      </c>
      <c r="AM158" s="325"/>
      <c r="AN158" s="325"/>
      <c r="AO158" s="326"/>
      <c r="AP158" s="324" t="str">
        <f>AB169</f>
        <v>脇一希</v>
      </c>
      <c r="AQ158" s="325"/>
      <c r="AR158" s="325"/>
      <c r="AS158" s="326"/>
      <c r="AT158" s="324" t="str">
        <f>AB172</f>
        <v>安藤寛太</v>
      </c>
      <c r="AU158" s="325"/>
      <c r="AV158" s="325"/>
      <c r="AW158" s="326"/>
      <c r="AX158" s="394" t="s">
        <v>1</v>
      </c>
      <c r="AY158" s="395"/>
      <c r="AZ158" s="395"/>
      <c r="BA158" s="396"/>
      <c r="BB158" s="72"/>
      <c r="BC158" s="338" t="s">
        <v>3</v>
      </c>
      <c r="BD158" s="339"/>
      <c r="BE158" s="332" t="s">
        <v>4</v>
      </c>
      <c r="BF158" s="333"/>
      <c r="BG158" s="334"/>
      <c r="BH158" s="335" t="s">
        <v>5</v>
      </c>
      <c r="BI158" s="336"/>
      <c r="BJ158" s="337"/>
    </row>
    <row r="159" spans="2:62" ht="10.5" customHeight="1" thickBot="1" thickTop="1">
      <c r="B159" s="354" t="str">
        <f>AB190</f>
        <v>近藤篤彦</v>
      </c>
      <c r="C159" s="349" t="str">
        <f>AC190</f>
        <v>中曽根ﾊﾞﾄﾞﾐﾝﾄﾝ</v>
      </c>
      <c r="D159" s="356" t="s">
        <v>95</v>
      </c>
      <c r="E159" s="357"/>
      <c r="F159" s="357"/>
      <c r="G159" s="358"/>
      <c r="H159" s="136"/>
      <c r="I159" s="130">
        <v>16</v>
      </c>
      <c r="J159" s="131">
        <v>19</v>
      </c>
      <c r="K159" s="9"/>
      <c r="L159" s="9"/>
      <c r="M159" s="9"/>
      <c r="N159" s="171"/>
      <c r="O159" s="9"/>
      <c r="Y159" s="2"/>
      <c r="Z159" s="96"/>
      <c r="AA159" s="118"/>
      <c r="AB159" s="347"/>
      <c r="AC159" s="348"/>
      <c r="AD159" s="386" t="str">
        <f>AB161</f>
        <v>宮﨑佑太</v>
      </c>
      <c r="AE159" s="387"/>
      <c r="AF159" s="387"/>
      <c r="AG159" s="388"/>
      <c r="AH159" s="389" t="str">
        <f>AB164</f>
        <v>大西礼朗</v>
      </c>
      <c r="AI159" s="387"/>
      <c r="AJ159" s="387"/>
      <c r="AK159" s="388"/>
      <c r="AL159" s="389" t="str">
        <f>AB167</f>
        <v>藤原健成</v>
      </c>
      <c r="AM159" s="387"/>
      <c r="AN159" s="387"/>
      <c r="AO159" s="388"/>
      <c r="AP159" s="389" t="str">
        <f>AB170</f>
        <v>徳増瑞樹</v>
      </c>
      <c r="AQ159" s="387"/>
      <c r="AR159" s="387"/>
      <c r="AS159" s="388"/>
      <c r="AT159" s="389" t="str">
        <f>AB173</f>
        <v>河村颯万</v>
      </c>
      <c r="AU159" s="387"/>
      <c r="AV159" s="387"/>
      <c r="AW159" s="388"/>
      <c r="AX159" s="391" t="s">
        <v>2</v>
      </c>
      <c r="AY159" s="392"/>
      <c r="AZ159" s="392"/>
      <c r="BA159" s="393"/>
      <c r="BB159" s="72"/>
      <c r="BC159" s="24" t="s">
        <v>6</v>
      </c>
      <c r="BD159" s="20" t="s">
        <v>7</v>
      </c>
      <c r="BE159" s="24" t="s">
        <v>11</v>
      </c>
      <c r="BF159" s="20" t="s">
        <v>8</v>
      </c>
      <c r="BG159" s="21" t="s">
        <v>9</v>
      </c>
      <c r="BH159" s="20" t="s">
        <v>11</v>
      </c>
      <c r="BI159" s="20" t="s">
        <v>8</v>
      </c>
      <c r="BJ159" s="21" t="s">
        <v>9</v>
      </c>
    </row>
    <row r="160" spans="2:62" ht="10.5" customHeight="1">
      <c r="B160" s="355"/>
      <c r="C160" s="350"/>
      <c r="D160" s="359"/>
      <c r="E160" s="360"/>
      <c r="F160" s="360"/>
      <c r="G160" s="361"/>
      <c r="H160" s="150"/>
      <c r="I160" s="11"/>
      <c r="J160" s="129"/>
      <c r="K160" s="9"/>
      <c r="L160" s="9"/>
      <c r="M160" s="9"/>
      <c r="N160" s="171"/>
      <c r="O160" s="9"/>
      <c r="P160" s="307" t="s">
        <v>41</v>
      </c>
      <c r="Q160" s="307"/>
      <c r="R160" s="307"/>
      <c r="S160" s="307"/>
      <c r="T160" s="307"/>
      <c r="U160" s="307"/>
      <c r="V160" s="307"/>
      <c r="W160" s="307"/>
      <c r="X160" s="307"/>
      <c r="Y160" s="307"/>
      <c r="Z160" s="96"/>
      <c r="AA160" s="118"/>
      <c r="AB160" s="224" t="s">
        <v>155</v>
      </c>
      <c r="AC160" s="225" t="s">
        <v>31</v>
      </c>
      <c r="AD160" s="308"/>
      <c r="AE160" s="309"/>
      <c r="AF160" s="309"/>
      <c r="AG160" s="310"/>
      <c r="AH160" s="52">
        <v>13</v>
      </c>
      <c r="AI160" s="53" t="str">
        <f>IF(AH160="","","-")</f>
        <v>-</v>
      </c>
      <c r="AJ160" s="54">
        <v>15</v>
      </c>
      <c r="AK160" s="317" t="str">
        <f>IF(AH160&lt;&gt;"",IF(AH160&gt;AJ160,IF(AH161&gt;AJ161,"○",IF(AH162&gt;AJ162,"○","×")),IF(AH161&gt;AJ161,IF(AH162&gt;AJ162,"○","×"),"×")),"")</f>
        <v>×</v>
      </c>
      <c r="AL160" s="52">
        <v>15</v>
      </c>
      <c r="AM160" s="55" t="str">
        <f aca="true" t="shared" si="30" ref="AM160:AM165">IF(AL160="","","-")</f>
        <v>-</v>
      </c>
      <c r="AN160" s="56">
        <v>8</v>
      </c>
      <c r="AO160" s="317" t="str">
        <f>IF(AL160&lt;&gt;"",IF(AL160&gt;AN160,IF(AL161&gt;AN161,"○",IF(AL162&gt;AN162,"○","×")),IF(AL161&gt;AN161,IF(AL162&gt;AN162,"○","×"),"×")),"")</f>
        <v>○</v>
      </c>
      <c r="AP160" s="52">
        <v>11</v>
      </c>
      <c r="AQ160" s="55" t="str">
        <f aca="true" t="shared" si="31" ref="AQ160:AQ165">IF(AP160="","","-")</f>
        <v>-</v>
      </c>
      <c r="AR160" s="56">
        <v>15</v>
      </c>
      <c r="AS160" s="317" t="str">
        <f>IF(AP160&lt;&gt;"",IF(AP160&gt;AR160,IF(AP161&gt;AR161,"○",IF(AP162&gt;AR162,"○","×")),IF(AP161&gt;AR161,IF(AP162&gt;AR162,"○","×"),"×")),"")</f>
        <v>×</v>
      </c>
      <c r="AT160" s="52">
        <v>18</v>
      </c>
      <c r="AU160" s="55" t="str">
        <f>IF(AT160="","","-")</f>
        <v>-</v>
      </c>
      <c r="AV160" s="56">
        <v>20</v>
      </c>
      <c r="AW160" s="320" t="str">
        <f>IF(AT160&lt;&gt;"",IF(AT160&gt;AV160,IF(AT161&gt;AV161,"○",IF(AT162&gt;AV162,"○","×")),IF(AT161&gt;AV161,IF(AT162&gt;AV162,"○","×"),"×")),"")</f>
        <v>×</v>
      </c>
      <c r="AX160" s="365" t="s">
        <v>259</v>
      </c>
      <c r="AY160" s="366"/>
      <c r="AZ160" s="366"/>
      <c r="BA160" s="367"/>
      <c r="BB160" s="72"/>
      <c r="BC160" s="27"/>
      <c r="BD160" s="28"/>
      <c r="BE160" s="73"/>
      <c r="BF160" s="74"/>
      <c r="BG160" s="30"/>
      <c r="BH160" s="28"/>
      <c r="BI160" s="28"/>
      <c r="BJ160" s="30"/>
    </row>
    <row r="161" spans="2:62" ht="10.5" customHeight="1">
      <c r="B161" s="354" t="str">
        <f>AB191</f>
        <v>加地永幸</v>
      </c>
      <c r="C161" s="349" t="str">
        <f>AC191</f>
        <v>中曽根ﾊﾞﾄﾞﾐﾝﾄﾝ</v>
      </c>
      <c r="D161" s="359"/>
      <c r="E161" s="360"/>
      <c r="F161" s="360"/>
      <c r="G161" s="361"/>
      <c r="H161" s="9"/>
      <c r="I161" s="9"/>
      <c r="J161" s="9"/>
      <c r="K161" s="9"/>
      <c r="L161" s="9"/>
      <c r="M161" s="9"/>
      <c r="N161" s="171"/>
      <c r="O161" s="9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96"/>
      <c r="AA161" s="118"/>
      <c r="AB161" s="224" t="s">
        <v>156</v>
      </c>
      <c r="AC161" s="225" t="s">
        <v>31</v>
      </c>
      <c r="AD161" s="311"/>
      <c r="AE161" s="312"/>
      <c r="AF161" s="312"/>
      <c r="AG161" s="313"/>
      <c r="AH161" s="52">
        <v>11</v>
      </c>
      <c r="AI161" s="53" t="str">
        <f>IF(AH161="","","-")</f>
        <v>-</v>
      </c>
      <c r="AJ161" s="58">
        <v>15</v>
      </c>
      <c r="AK161" s="318"/>
      <c r="AL161" s="52">
        <v>15</v>
      </c>
      <c r="AM161" s="53" t="str">
        <f t="shared" si="30"/>
        <v>-</v>
      </c>
      <c r="AN161" s="54">
        <v>10</v>
      </c>
      <c r="AO161" s="318"/>
      <c r="AP161" s="52">
        <v>14</v>
      </c>
      <c r="AQ161" s="53" t="str">
        <f t="shared" si="31"/>
        <v>-</v>
      </c>
      <c r="AR161" s="54">
        <v>16</v>
      </c>
      <c r="AS161" s="318"/>
      <c r="AT161" s="52">
        <v>19</v>
      </c>
      <c r="AU161" s="53" t="str">
        <f>IF(AT161="","","-")</f>
        <v>-</v>
      </c>
      <c r="AV161" s="54">
        <v>17</v>
      </c>
      <c r="AW161" s="321"/>
      <c r="AX161" s="368"/>
      <c r="AY161" s="369"/>
      <c r="AZ161" s="369"/>
      <c r="BA161" s="370"/>
      <c r="BB161" s="72"/>
      <c r="BC161" s="27">
        <f>COUNTIF(AD160:AW162,"○")</f>
        <v>1</v>
      </c>
      <c r="BD161" s="28">
        <f>COUNTIF(AD160:AW162,"×")</f>
        <v>3</v>
      </c>
      <c r="BE161" s="73">
        <f>(IF((AD160&gt;AF160),1,0))+(IF((AD161&gt;AF161),1,0))+(IF((AD162&gt;AF162),1,0))+(IF((AH160&gt;AJ160),1,0))+(IF((AH161&gt;AJ161),1,0))+(IF((AH162&gt;AJ162),1,0))+(IF((AL160&gt;AN160),1,0))+(IF((AL161&gt;AN161),1,0))+(IF((AL162&gt;AN162),1,0))+(IF((AP160&gt;AR160),1,0))+(IF((AP161&gt;AR161),1,0))+(IF((AP162&gt;AR162),1,0))+(IF((AT160&gt;AV160),1,0))+(IF((AT161&gt;AV161),1,0))+(IF((AT162&gt;AV162),1,0))</f>
        <v>3</v>
      </c>
      <c r="BF161" s="74">
        <f>(IF((AD160&lt;AF160),1,0))+(IF((AD161&lt;AF161),1,0))+(IF((AD162&lt;AF162),1,0))+(IF((AH160&lt;AJ160),1,0))+(IF((AH161&lt;AJ161),1,0))+(IF((AH162&lt;AJ162),1,0))+(IF((AL160&lt;AN160),1,0))+(IF((AL161&lt;AN161),1,0))+(IF((AL162&lt;AN162),1,0))+(IF((AP160&lt;AR160),1,0))+(IF((AP161&lt;AR161),1,0))+(IF((AP162&lt;AR162),1,0))+(IF((AT160&lt;AV160),1,0))+(IF((AT161&lt;AV161),1,0))+(IF((AT162&lt;AV162),1,0))</f>
        <v>6</v>
      </c>
      <c r="BG161" s="75">
        <f>BE161-BF161</f>
        <v>-3</v>
      </c>
      <c r="BH161" s="28">
        <f>SUM(AD160:AD162,AH160:AH162,AL160:AL162,AP160:AP162,AT160:AT162)</f>
        <v>124</v>
      </c>
      <c r="BI161" s="28">
        <f>SUM(AF160:AF162,AJ160:AJ162,AN160:AN162,AR160:AR162,AV160:AV162)</f>
        <v>131</v>
      </c>
      <c r="BJ161" s="30">
        <f>BH161-BI161</f>
        <v>-7</v>
      </c>
    </row>
    <row r="162" spans="2:62" ht="10.5" customHeight="1">
      <c r="B162" s="355"/>
      <c r="C162" s="350"/>
      <c r="D162" s="362"/>
      <c r="E162" s="363"/>
      <c r="F162" s="363"/>
      <c r="G162" s="364"/>
      <c r="H162" s="9"/>
      <c r="I162" s="9"/>
      <c r="J162" s="9"/>
      <c r="K162" s="9"/>
      <c r="L162" s="9"/>
      <c r="M162" s="9"/>
      <c r="N162" s="171"/>
      <c r="O162" s="9"/>
      <c r="P162" s="371" t="str">
        <f>AB169</f>
        <v>脇一希</v>
      </c>
      <c r="Q162" s="298"/>
      <c r="R162" s="298"/>
      <c r="S162" s="298"/>
      <c r="T162" s="298"/>
      <c r="U162" s="298" t="str">
        <f>AC169</f>
        <v>三島高校</v>
      </c>
      <c r="V162" s="298"/>
      <c r="W162" s="298"/>
      <c r="X162" s="298"/>
      <c r="Y162" s="299"/>
      <c r="Z162" s="96"/>
      <c r="AA162" s="118"/>
      <c r="AB162" s="226"/>
      <c r="AC162" s="227"/>
      <c r="AD162" s="314"/>
      <c r="AE162" s="315"/>
      <c r="AF162" s="315"/>
      <c r="AG162" s="316"/>
      <c r="AH162" s="59"/>
      <c r="AI162" s="53">
        <f>IF(AH162="","","-")</f>
      </c>
      <c r="AJ162" s="60"/>
      <c r="AK162" s="319"/>
      <c r="AL162" s="59"/>
      <c r="AM162" s="61">
        <f t="shared" si="30"/>
      </c>
      <c r="AN162" s="60"/>
      <c r="AO162" s="318"/>
      <c r="AP162" s="52"/>
      <c r="AQ162" s="53">
        <f t="shared" si="31"/>
      </c>
      <c r="AR162" s="54"/>
      <c r="AS162" s="318"/>
      <c r="AT162" s="52">
        <v>8</v>
      </c>
      <c r="AU162" s="53" t="str">
        <f>IF(AT162="","","-")</f>
        <v>-</v>
      </c>
      <c r="AV162" s="54">
        <v>15</v>
      </c>
      <c r="AW162" s="321"/>
      <c r="AX162" s="34">
        <f>BC161</f>
        <v>1</v>
      </c>
      <c r="AY162" s="35" t="s">
        <v>10</v>
      </c>
      <c r="AZ162" s="35">
        <f>BD161</f>
        <v>3</v>
      </c>
      <c r="BA162" s="36" t="s">
        <v>7</v>
      </c>
      <c r="BB162" s="72"/>
      <c r="BC162" s="27"/>
      <c r="BD162" s="28"/>
      <c r="BE162" s="73"/>
      <c r="BF162" s="74"/>
      <c r="BG162" s="30"/>
      <c r="BH162" s="28"/>
      <c r="BI162" s="28"/>
      <c r="BJ162" s="30"/>
    </row>
    <row r="163" spans="2:62" ht="10.5" customHeight="1" thickBot="1">
      <c r="B163" s="95"/>
      <c r="C163" s="149"/>
      <c r="D163" s="1"/>
      <c r="E163" s="1"/>
      <c r="F163" s="1"/>
      <c r="G163" s="1"/>
      <c r="H163" s="9"/>
      <c r="I163" s="9"/>
      <c r="J163" s="9"/>
      <c r="K163" s="9"/>
      <c r="L163" s="130">
        <v>21</v>
      </c>
      <c r="M163" s="130">
        <v>21</v>
      </c>
      <c r="N163" s="172"/>
      <c r="O163" s="143"/>
      <c r="P163" s="372"/>
      <c r="Q163" s="300"/>
      <c r="R163" s="300"/>
      <c r="S163" s="300"/>
      <c r="T163" s="300"/>
      <c r="U163" s="300"/>
      <c r="V163" s="300"/>
      <c r="W163" s="300"/>
      <c r="X163" s="300"/>
      <c r="Y163" s="301"/>
      <c r="Z163" s="96"/>
      <c r="AA163" s="118"/>
      <c r="AB163" s="224" t="s">
        <v>75</v>
      </c>
      <c r="AC163" s="228" t="s">
        <v>17</v>
      </c>
      <c r="AD163" s="62">
        <f>IF(AJ160="","",AJ160)</f>
        <v>15</v>
      </c>
      <c r="AE163" s="53" t="str">
        <f aca="true" t="shared" si="32" ref="AE163:AE174">IF(AD163="","","-")</f>
        <v>-</v>
      </c>
      <c r="AF163" s="18">
        <f>IF(AH160="","",AH160)</f>
        <v>13</v>
      </c>
      <c r="AG163" s="329" t="str">
        <f>IF(AK160="","",IF(AK160="○","×",IF(AK160="×","○")))</f>
        <v>○</v>
      </c>
      <c r="AH163" s="340"/>
      <c r="AI163" s="341"/>
      <c r="AJ163" s="341"/>
      <c r="AK163" s="342"/>
      <c r="AL163" s="52">
        <v>15</v>
      </c>
      <c r="AM163" s="53" t="str">
        <f t="shared" si="30"/>
        <v>-</v>
      </c>
      <c r="AN163" s="54">
        <v>7</v>
      </c>
      <c r="AO163" s="397" t="str">
        <f>IF(AL163&lt;&gt;"",IF(AL163&gt;AN163,IF(AL164&gt;AN164,"○",IF(AL165&gt;AN165,"○","×")),IF(AL164&gt;AN164,IF(AL165&gt;AN165,"○","×"),"×")),"")</f>
        <v>○</v>
      </c>
      <c r="AP163" s="76">
        <v>15</v>
      </c>
      <c r="AQ163" s="65" t="str">
        <f t="shared" si="31"/>
        <v>-</v>
      </c>
      <c r="AR163" s="77">
        <v>10</v>
      </c>
      <c r="AS163" s="397" t="str">
        <f>IF(AP163&lt;&gt;"",IF(AP163&gt;AR163,IF(AP164&gt;AR164,"○",IF(AP165&gt;AR165,"○","×")),IF(AP164&gt;AR164,IF(AP165&gt;AR165,"○","×"),"×")),"")</f>
        <v>○</v>
      </c>
      <c r="AT163" s="76">
        <v>15</v>
      </c>
      <c r="AU163" s="65" t="str">
        <f aca="true" t="shared" si="33" ref="AU163:AU168">IF(AT163="","","-")</f>
        <v>-</v>
      </c>
      <c r="AV163" s="77">
        <v>13</v>
      </c>
      <c r="AW163" s="322" t="str">
        <f>IF(AT163&lt;&gt;"",IF(AT163&gt;AV163,IF(AT164&gt;AV164,"○",IF(AT165&gt;AV165,"○","×")),IF(AT164&gt;AV164,IF(AT165&gt;AV165,"○","×"),"×")),"")</f>
        <v>○</v>
      </c>
      <c r="AX163" s="398" t="s">
        <v>250</v>
      </c>
      <c r="AY163" s="399"/>
      <c r="AZ163" s="399"/>
      <c r="BA163" s="400"/>
      <c r="BB163" s="72"/>
      <c r="BC163" s="40"/>
      <c r="BD163" s="41"/>
      <c r="BE163" s="78"/>
      <c r="BF163" s="79"/>
      <c r="BG163" s="42"/>
      <c r="BH163" s="41"/>
      <c r="BI163" s="41"/>
      <c r="BJ163" s="42"/>
    </row>
    <row r="164" spans="2:62" ht="10.5" customHeight="1" thickTop="1">
      <c r="B164" s="354" t="str">
        <f>AB148</f>
        <v>眞鍋倫太郎</v>
      </c>
      <c r="C164" s="349" t="str">
        <f>AC148</f>
        <v>新宮中</v>
      </c>
      <c r="D164" s="356" t="s">
        <v>48</v>
      </c>
      <c r="E164" s="357"/>
      <c r="F164" s="357"/>
      <c r="G164" s="358"/>
      <c r="H164" s="12"/>
      <c r="I164" s="9"/>
      <c r="J164" s="9"/>
      <c r="K164" s="9"/>
      <c r="L164" s="130">
        <v>17</v>
      </c>
      <c r="M164" s="130">
        <v>17</v>
      </c>
      <c r="N164" s="145"/>
      <c r="O164" s="9"/>
      <c r="P164" s="371" t="str">
        <f>AB170</f>
        <v>徳増瑞樹</v>
      </c>
      <c r="Q164" s="298"/>
      <c r="R164" s="298"/>
      <c r="S164" s="298"/>
      <c r="T164" s="298"/>
      <c r="U164" s="298" t="str">
        <f>AC170</f>
        <v>三島高校</v>
      </c>
      <c r="V164" s="298"/>
      <c r="W164" s="298"/>
      <c r="X164" s="298"/>
      <c r="Y164" s="299"/>
      <c r="Z164" s="96"/>
      <c r="AA164" s="118"/>
      <c r="AB164" s="224" t="s">
        <v>157</v>
      </c>
      <c r="AC164" s="225" t="s">
        <v>158</v>
      </c>
      <c r="AD164" s="62">
        <f>IF(AJ161="","",AJ161)</f>
        <v>15</v>
      </c>
      <c r="AE164" s="53" t="str">
        <f t="shared" si="32"/>
        <v>-</v>
      </c>
      <c r="AF164" s="18">
        <f>IF(AH161="","",AH161)</f>
        <v>11</v>
      </c>
      <c r="AG164" s="330" t="str">
        <f>IF(AI161="","",AI161)</f>
        <v>-</v>
      </c>
      <c r="AH164" s="343"/>
      <c r="AI164" s="312"/>
      <c r="AJ164" s="312"/>
      <c r="AK164" s="313"/>
      <c r="AL164" s="52">
        <v>15</v>
      </c>
      <c r="AM164" s="53" t="str">
        <f t="shared" si="30"/>
        <v>-</v>
      </c>
      <c r="AN164" s="54">
        <v>12</v>
      </c>
      <c r="AO164" s="318"/>
      <c r="AP164" s="52">
        <v>15</v>
      </c>
      <c r="AQ164" s="53" t="str">
        <f t="shared" si="31"/>
        <v>-</v>
      </c>
      <c r="AR164" s="54">
        <v>13</v>
      </c>
      <c r="AS164" s="318"/>
      <c r="AT164" s="52">
        <v>15</v>
      </c>
      <c r="AU164" s="53" t="str">
        <f t="shared" si="33"/>
        <v>-</v>
      </c>
      <c r="AV164" s="54">
        <v>12</v>
      </c>
      <c r="AW164" s="321"/>
      <c r="AX164" s="368"/>
      <c r="AY164" s="369"/>
      <c r="AZ164" s="369"/>
      <c r="BA164" s="370"/>
      <c r="BB164" s="72"/>
      <c r="BC164" s="27">
        <f>COUNTIF(AD163:AW165,"○")</f>
        <v>4</v>
      </c>
      <c r="BD164" s="28">
        <f>COUNTIF(AD163:AW165,"×")</f>
        <v>0</v>
      </c>
      <c r="BE164" s="73">
        <f>(IF((AD163&gt;AF163),1,0))+(IF((AD164&gt;AF164),1,0))+(IF((AD165&gt;AF165),1,0))+(IF((AH163&gt;AJ163),1,0))+(IF((AH164&gt;AJ164),1,0))+(IF((AH165&gt;AJ165),1,0))+(IF((AL163&gt;AN163),1,0))+(IF((AL164&gt;AN164),1,0))+(IF((AL165&gt;AN165),1,0))+(IF((AP163&gt;AR163),1,0))+(IF((AP164&gt;AR164),1,0))+(IF((AP165&gt;AR165),1,0))+(IF((AT163&gt;AV163),1,0))+(IF((AT164&gt;AV164),1,0))+(IF((AT165&gt;AV165),1,0))</f>
        <v>8</v>
      </c>
      <c r="BF164" s="74">
        <f>(IF((AD163&lt;AF163),1,0))+(IF((AD164&lt;AF164),1,0))+(IF((AD165&lt;AF165),1,0))+(IF((AH163&lt;AJ163),1,0))+(IF((AH164&lt;AJ164),1,0))+(IF((AH165&lt;AJ165),1,0))+(IF((AL163&lt;AN163),1,0))+(IF((AL164&lt;AN164),1,0))+(IF((AL165&lt;AN165),1,0))+(IF((AP163&lt;AR163),1,0))+(IF((AP164&lt;AR164),1,0))+(IF((AP165&lt;AR165),1,0))+(IF((AT163&lt;AV163),1,0))+(IF((AT164&lt;AV164),1,0))+(IF((AT165&lt;AV165),1,0))</f>
        <v>0</v>
      </c>
      <c r="BG164" s="75">
        <f>BE164-BF164</f>
        <v>8</v>
      </c>
      <c r="BH164" s="28">
        <f>SUM(AD163:AD165,AH163:AH165,AL163:AL165,AP163:AP165,AT163:AT165)</f>
        <v>120</v>
      </c>
      <c r="BI164" s="28">
        <f>SUM(AF163:AF165,AJ163:AJ165,AN163:AN165,AR163:AR165,AV163:AV165)</f>
        <v>91</v>
      </c>
      <c r="BJ164" s="30">
        <f>BH164-BI164</f>
        <v>29</v>
      </c>
    </row>
    <row r="165" spans="2:62" ht="10.5" customHeight="1">
      <c r="B165" s="355"/>
      <c r="C165" s="350"/>
      <c r="D165" s="359"/>
      <c r="E165" s="360"/>
      <c r="F165" s="360"/>
      <c r="G165" s="361"/>
      <c r="H165" s="9"/>
      <c r="I165" s="9"/>
      <c r="J165" s="9"/>
      <c r="K165" s="9"/>
      <c r="L165" s="9"/>
      <c r="M165" s="9"/>
      <c r="N165" s="144"/>
      <c r="O165" s="9"/>
      <c r="P165" s="372"/>
      <c r="Q165" s="300"/>
      <c r="R165" s="300"/>
      <c r="S165" s="300"/>
      <c r="T165" s="300"/>
      <c r="U165" s="300"/>
      <c r="V165" s="300"/>
      <c r="W165" s="300"/>
      <c r="X165" s="300"/>
      <c r="Y165" s="301"/>
      <c r="Z165" s="96"/>
      <c r="AA165" s="118"/>
      <c r="AB165" s="226"/>
      <c r="AC165" s="229"/>
      <c r="AD165" s="63">
        <f>IF(AJ162="","",AJ162)</f>
      </c>
      <c r="AE165" s="53">
        <f t="shared" si="32"/>
      </c>
      <c r="AF165" s="64">
        <f>IF(AH162="","",AH162)</f>
      </c>
      <c r="AG165" s="331">
        <f>IF(AI162="","",AI162)</f>
      </c>
      <c r="AH165" s="344"/>
      <c r="AI165" s="315"/>
      <c r="AJ165" s="315"/>
      <c r="AK165" s="316"/>
      <c r="AL165" s="59"/>
      <c r="AM165" s="53">
        <f t="shared" si="30"/>
      </c>
      <c r="AN165" s="60"/>
      <c r="AO165" s="319"/>
      <c r="AP165" s="59"/>
      <c r="AQ165" s="61">
        <f t="shared" si="31"/>
      </c>
      <c r="AR165" s="60"/>
      <c r="AS165" s="319"/>
      <c r="AT165" s="59"/>
      <c r="AU165" s="61">
        <f t="shared" si="33"/>
      </c>
      <c r="AV165" s="60"/>
      <c r="AW165" s="321"/>
      <c r="AX165" s="34">
        <f>BC164</f>
        <v>4</v>
      </c>
      <c r="AY165" s="35" t="s">
        <v>10</v>
      </c>
      <c r="AZ165" s="35">
        <f>BD164</f>
        <v>0</v>
      </c>
      <c r="BA165" s="36" t="s">
        <v>7</v>
      </c>
      <c r="BB165" s="72"/>
      <c r="BC165" s="43"/>
      <c r="BD165" s="44"/>
      <c r="BE165" s="80"/>
      <c r="BF165" s="81"/>
      <c r="BG165" s="48"/>
      <c r="BH165" s="44"/>
      <c r="BI165" s="44"/>
      <c r="BJ165" s="48"/>
    </row>
    <row r="166" spans="2:62" ht="10.5" customHeight="1">
      <c r="B166" s="354" t="str">
        <f>AB149</f>
        <v>内田大登</v>
      </c>
      <c r="C166" s="349" t="str">
        <f>AC149</f>
        <v>新宮中</v>
      </c>
      <c r="D166" s="359"/>
      <c r="E166" s="360"/>
      <c r="F166" s="360"/>
      <c r="G166" s="361"/>
      <c r="H166" s="14"/>
      <c r="I166" s="15"/>
      <c r="J166" s="123"/>
      <c r="K166" s="9"/>
      <c r="L166" s="9"/>
      <c r="M166" s="9"/>
      <c r="N166" s="144"/>
      <c r="O166" s="9"/>
      <c r="P166" s="375" t="s">
        <v>42</v>
      </c>
      <c r="Q166" s="375"/>
      <c r="R166" s="375"/>
      <c r="S166" s="375"/>
      <c r="T166" s="375"/>
      <c r="U166" s="375"/>
      <c r="V166" s="375"/>
      <c r="W166" s="375"/>
      <c r="X166" s="375"/>
      <c r="Y166" s="375"/>
      <c r="Z166" s="96"/>
      <c r="AA166" s="118"/>
      <c r="AB166" s="230" t="s">
        <v>101</v>
      </c>
      <c r="AC166" s="377" t="s">
        <v>154</v>
      </c>
      <c r="AD166" s="62">
        <f>IF(AN160="","",AN160)</f>
        <v>8</v>
      </c>
      <c r="AE166" s="65" t="str">
        <f t="shared" si="32"/>
        <v>-</v>
      </c>
      <c r="AF166" s="18">
        <f>IF(AL160="","",AL160)</f>
        <v>15</v>
      </c>
      <c r="AG166" s="329" t="str">
        <f>IF(AO160="","",IF(AO160="○","×",IF(AO160="×","○")))</f>
        <v>×</v>
      </c>
      <c r="AH166" s="66">
        <f>IF(AN163="","",AN163)</f>
        <v>7</v>
      </c>
      <c r="AI166" s="53" t="str">
        <f aca="true" t="shared" si="34" ref="AI166:AI174">IF(AH166="","","-")</f>
        <v>-</v>
      </c>
      <c r="AJ166" s="18">
        <f>IF(AL163="","",AL163)</f>
        <v>15</v>
      </c>
      <c r="AK166" s="329" t="str">
        <f>IF(AO163="","",IF(AO163="○","×",IF(AO163="×","○")))</f>
        <v>×</v>
      </c>
      <c r="AL166" s="340"/>
      <c r="AM166" s="341"/>
      <c r="AN166" s="341"/>
      <c r="AO166" s="342"/>
      <c r="AP166" s="52">
        <v>12</v>
      </c>
      <c r="AQ166" s="53" t="str">
        <f>IF(AP166="","","-")</f>
        <v>-</v>
      </c>
      <c r="AR166" s="54">
        <v>15</v>
      </c>
      <c r="AS166" s="318" t="str">
        <f>IF(AP166&lt;&gt;"",IF(AP166&gt;AR166,IF(AP167&gt;AR167,"○",IF(AP168&gt;AR168,"○","×")),IF(AP167&gt;AR167,IF(AP168&gt;AR168,"○","×"),"×")),"")</f>
        <v>×</v>
      </c>
      <c r="AT166" s="52">
        <v>8</v>
      </c>
      <c r="AU166" s="53" t="str">
        <f t="shared" si="33"/>
        <v>-</v>
      </c>
      <c r="AV166" s="54">
        <v>15</v>
      </c>
      <c r="AW166" s="322" t="str">
        <f>IF(AT166&lt;&gt;"",IF(AT166&gt;AV166,IF(AT167&gt;AV167,"○",IF(AT168&gt;AV168,"○","×")),IF(AT167&gt;AV167,IF(AT168&gt;AV168,"○","×"),"×")),"")</f>
        <v>○</v>
      </c>
      <c r="AX166" s="398" t="s">
        <v>258</v>
      </c>
      <c r="AY166" s="399"/>
      <c r="AZ166" s="399"/>
      <c r="BA166" s="400"/>
      <c r="BB166" s="72"/>
      <c r="BC166" s="27"/>
      <c r="BD166" s="28"/>
      <c r="BE166" s="73"/>
      <c r="BF166" s="74"/>
      <c r="BG166" s="30"/>
      <c r="BH166" s="28"/>
      <c r="BI166" s="28"/>
      <c r="BJ166" s="30"/>
    </row>
    <row r="167" spans="2:62" ht="10.5" customHeight="1">
      <c r="B167" s="355"/>
      <c r="C167" s="350"/>
      <c r="D167" s="362"/>
      <c r="E167" s="363"/>
      <c r="F167" s="363"/>
      <c r="G167" s="364"/>
      <c r="H167" s="136">
        <v>22</v>
      </c>
      <c r="I167" s="130">
        <v>21</v>
      </c>
      <c r="J167" s="131">
        <v>16</v>
      </c>
      <c r="K167" s="11"/>
      <c r="L167" s="11"/>
      <c r="M167" s="9"/>
      <c r="N167" s="144"/>
      <c r="O167" s="9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96"/>
      <c r="AA167" s="118"/>
      <c r="AB167" s="230" t="s">
        <v>159</v>
      </c>
      <c r="AC167" s="378"/>
      <c r="AD167" s="62">
        <f>IF(AN161="","",AN161)</f>
        <v>10</v>
      </c>
      <c r="AE167" s="53" t="str">
        <f t="shared" si="32"/>
        <v>-</v>
      </c>
      <c r="AF167" s="18">
        <f>IF(AL161="","",AL161)</f>
        <v>15</v>
      </c>
      <c r="AG167" s="330">
        <f>IF(AI164="","",AI164)</f>
      </c>
      <c r="AH167" s="66">
        <f>IF(AN164="","",AN164)</f>
        <v>12</v>
      </c>
      <c r="AI167" s="53" t="str">
        <f t="shared" si="34"/>
        <v>-</v>
      </c>
      <c r="AJ167" s="18">
        <f>IF(AL164="","",AL164)</f>
        <v>15</v>
      </c>
      <c r="AK167" s="330" t="str">
        <f>IF(AM164="","",AM164)</f>
        <v>-</v>
      </c>
      <c r="AL167" s="343"/>
      <c r="AM167" s="312"/>
      <c r="AN167" s="312"/>
      <c r="AO167" s="313"/>
      <c r="AP167" s="52">
        <v>11</v>
      </c>
      <c r="AQ167" s="53" t="str">
        <f>IF(AP167="","","-")</f>
        <v>-</v>
      </c>
      <c r="AR167" s="54">
        <v>15</v>
      </c>
      <c r="AS167" s="318"/>
      <c r="AT167" s="52">
        <v>15</v>
      </c>
      <c r="AU167" s="53" t="str">
        <f t="shared" si="33"/>
        <v>-</v>
      </c>
      <c r="AV167" s="54">
        <v>11</v>
      </c>
      <c r="AW167" s="321"/>
      <c r="AX167" s="368"/>
      <c r="AY167" s="369"/>
      <c r="AZ167" s="369"/>
      <c r="BA167" s="370"/>
      <c r="BB167" s="72"/>
      <c r="BC167" s="27">
        <f>COUNTIF(AD166:AW168,"○")</f>
        <v>1</v>
      </c>
      <c r="BD167" s="28">
        <f>COUNTIF(AD166:AW168,"×")</f>
        <v>3</v>
      </c>
      <c r="BE167" s="73">
        <f>(IF((AD166&gt;AF166),1,0))+(IF((AD167&gt;AF167),1,0))+(IF((AD168&gt;AF168),1,0))+(IF((AH166&gt;AJ166),1,0))+(IF((AH167&gt;AJ167),1,0))+(IF((AH168&gt;AJ168),1,0))+(IF((AL166&gt;AN166),1,0))+(IF((AL167&gt;AN167),1,0))+(IF((AL168&gt;AN168),1,0))+(IF((AP166&gt;AR166),1,0))+(IF((AP167&gt;AR167),1,0))+(IF((AP168&gt;AR168),1,0))+(IF((AT166&gt;AV166),1,0))+(IF((AT167&gt;AV167),1,0))+(IF((AT168&gt;AV168),1,0))</f>
        <v>2</v>
      </c>
      <c r="BF167" s="74">
        <f>(IF((AD166&lt;AF166),1,0))+(IF((AD167&lt;AF167),1,0))+(IF((AD168&lt;AF168),1,0))+(IF((AH166&lt;AJ166),1,0))+(IF((AH167&lt;AJ167),1,0))+(IF((AH168&lt;AJ168),1,0))+(IF((AL166&lt;AN166),1,0))+(IF((AL167&lt;AN167),1,0))+(IF((AL168&lt;AN168),1,0))+(IF((AP166&lt;AR166),1,0))+(IF((AP167&lt;AR167),1,0))+(IF((AP168&lt;AR168),1,0))+(IF((AT166&lt;AV166),1,0))+(IF((AT167&lt;AV167),1,0))+(IF((AT168&lt;AV168),1,0))</f>
        <v>7</v>
      </c>
      <c r="BG167" s="75">
        <f>BE167-BF167</f>
        <v>-5</v>
      </c>
      <c r="BH167" s="28">
        <f>SUM(AD166:AD168,AH166:AH168,AL166:AL168,AP166:AP168,AT166:AT168)</f>
        <v>100</v>
      </c>
      <c r="BI167" s="28">
        <f>SUM(AF166:AF168,AJ166:AJ168,AN166:AN168,AR166:AR168,AV166:AV168)</f>
        <v>131</v>
      </c>
      <c r="BJ167" s="30">
        <f>BH167-BI167</f>
        <v>-31</v>
      </c>
    </row>
    <row r="168" spans="2:62" ht="10.5" customHeight="1">
      <c r="B168" s="95"/>
      <c r="C168" s="149"/>
      <c r="D168" s="1"/>
      <c r="E168" s="1"/>
      <c r="F168" s="1"/>
      <c r="G168" s="1"/>
      <c r="H168" s="130">
        <v>20</v>
      </c>
      <c r="I168" s="130">
        <v>23</v>
      </c>
      <c r="J168" s="172">
        <v>21</v>
      </c>
      <c r="K168" s="132"/>
      <c r="L168" s="128"/>
      <c r="M168" s="9"/>
      <c r="N168" s="144"/>
      <c r="O168" s="9"/>
      <c r="P168" s="371" t="str">
        <f>AB163</f>
        <v>岡山竜也</v>
      </c>
      <c r="Q168" s="298"/>
      <c r="R168" s="298"/>
      <c r="S168" s="298"/>
      <c r="T168" s="298"/>
      <c r="U168" s="298" t="str">
        <f>AC163</f>
        <v>新宮中</v>
      </c>
      <c r="V168" s="298"/>
      <c r="W168" s="298"/>
      <c r="X168" s="298"/>
      <c r="Y168" s="299"/>
      <c r="Z168" s="96"/>
      <c r="AA168" s="118"/>
      <c r="AB168" s="226"/>
      <c r="AC168" s="88"/>
      <c r="AD168" s="62">
        <f>IF(AN162="","",AN162)</f>
      </c>
      <c r="AE168" s="53">
        <f t="shared" si="32"/>
      </c>
      <c r="AF168" s="18">
        <f>IF(AL162="","",AL162)</f>
      </c>
      <c r="AG168" s="330">
        <f>IF(AI165="","",AI165)</f>
      </c>
      <c r="AH168" s="66">
        <f>IF(AN165="","",AN165)</f>
      </c>
      <c r="AI168" s="53">
        <f t="shared" si="34"/>
      </c>
      <c r="AJ168" s="18">
        <f>IF(AL165="","",AL165)</f>
      </c>
      <c r="AK168" s="330">
        <f>IF(AM165="","",AM165)</f>
      </c>
      <c r="AL168" s="343"/>
      <c r="AM168" s="312"/>
      <c r="AN168" s="312"/>
      <c r="AO168" s="313"/>
      <c r="AP168" s="52"/>
      <c r="AQ168" s="53">
        <f>IF(AP168="","","-")</f>
      </c>
      <c r="AR168" s="54"/>
      <c r="AS168" s="319"/>
      <c r="AT168" s="52">
        <v>17</v>
      </c>
      <c r="AU168" s="53" t="str">
        <f t="shared" si="33"/>
        <v>-</v>
      </c>
      <c r="AV168" s="54">
        <v>15</v>
      </c>
      <c r="AW168" s="323"/>
      <c r="AX168" s="34">
        <f>BC167</f>
        <v>1</v>
      </c>
      <c r="AY168" s="35" t="s">
        <v>10</v>
      </c>
      <c r="AZ168" s="35">
        <f>BD167</f>
        <v>3</v>
      </c>
      <c r="BA168" s="36" t="s">
        <v>7</v>
      </c>
      <c r="BB168" s="72"/>
      <c r="BC168" s="27"/>
      <c r="BD168" s="28"/>
      <c r="BE168" s="73"/>
      <c r="BF168" s="74"/>
      <c r="BG168" s="30"/>
      <c r="BH168" s="28"/>
      <c r="BI168" s="28"/>
      <c r="BJ168" s="30"/>
    </row>
    <row r="169" spans="2:62" ht="10.5" customHeight="1">
      <c r="B169" s="354" t="str">
        <f>AB178</f>
        <v>河村健翔</v>
      </c>
      <c r="C169" s="349" t="str">
        <f>AC178</f>
        <v>土居中</v>
      </c>
      <c r="D169" s="356" t="s">
        <v>96</v>
      </c>
      <c r="E169" s="357"/>
      <c r="F169" s="357"/>
      <c r="G169" s="358"/>
      <c r="H169" s="9"/>
      <c r="I169" s="9"/>
      <c r="J169" s="171"/>
      <c r="K169" s="132"/>
      <c r="L169" s="128"/>
      <c r="M169" s="9"/>
      <c r="N169" s="144"/>
      <c r="O169" s="9"/>
      <c r="P169" s="372"/>
      <c r="Q169" s="300"/>
      <c r="R169" s="300"/>
      <c r="S169" s="300"/>
      <c r="T169" s="300"/>
      <c r="U169" s="300"/>
      <c r="V169" s="300"/>
      <c r="W169" s="300"/>
      <c r="X169" s="300"/>
      <c r="Y169" s="301"/>
      <c r="Z169" s="96"/>
      <c r="AA169" s="118"/>
      <c r="AB169" s="224" t="s">
        <v>160</v>
      </c>
      <c r="AC169" s="228" t="s">
        <v>15</v>
      </c>
      <c r="AD169" s="82">
        <f>IF(AR160="","",AR160)</f>
        <v>15</v>
      </c>
      <c r="AE169" s="65" t="str">
        <f t="shared" si="32"/>
        <v>-</v>
      </c>
      <c r="AF169" s="22">
        <f>IF(AP160="","",AP160)</f>
        <v>11</v>
      </c>
      <c r="AG169" s="373" t="str">
        <f>IF(AS160="","",IF(AS160="○","×",IF(AS160="×","○")))</f>
        <v>○</v>
      </c>
      <c r="AH169" s="68">
        <f>IF(AR163="","",AR163)</f>
        <v>10</v>
      </c>
      <c r="AI169" s="65" t="str">
        <f t="shared" si="34"/>
        <v>-</v>
      </c>
      <c r="AJ169" s="22">
        <f>IF(AP163="","",AP163)</f>
        <v>15</v>
      </c>
      <c r="AK169" s="329" t="str">
        <f>IF(AS163="","",IF(AS163="○","×",IF(AS163="×","○")))</f>
        <v>×</v>
      </c>
      <c r="AL169" s="22">
        <f>IF(AR166="","",AR166)</f>
        <v>15</v>
      </c>
      <c r="AM169" s="65" t="str">
        <f aca="true" t="shared" si="35" ref="AM169:AM174">IF(AL169="","","-")</f>
        <v>-</v>
      </c>
      <c r="AN169" s="22">
        <f>IF(AP166="","",AP166)</f>
        <v>12</v>
      </c>
      <c r="AO169" s="329" t="str">
        <f>IF(AS166="","",IF(AS166="○","×",IF(AS166="×","○")))</f>
        <v>○</v>
      </c>
      <c r="AP169" s="340"/>
      <c r="AQ169" s="341"/>
      <c r="AR169" s="341"/>
      <c r="AS169" s="342"/>
      <c r="AT169" s="76">
        <v>13</v>
      </c>
      <c r="AU169" s="65" t="str">
        <f>IF(AT169="","","-")</f>
        <v>-</v>
      </c>
      <c r="AV169" s="77">
        <v>15</v>
      </c>
      <c r="AW169" s="321" t="str">
        <f>IF(AT169&lt;&gt;"",IF(AT169&gt;AV169,IF(AT170&gt;AV170,"○",IF(AT171&gt;AV171,"○","×")),IF(AT170&gt;AV170,IF(AT171&gt;AV171,"○","×"),"×")),"")</f>
        <v>○</v>
      </c>
      <c r="AX169" s="398" t="s">
        <v>252</v>
      </c>
      <c r="AY169" s="399"/>
      <c r="AZ169" s="399"/>
      <c r="BA169" s="400"/>
      <c r="BB169" s="72"/>
      <c r="BC169" s="40"/>
      <c r="BD169" s="41"/>
      <c r="BE169" s="78"/>
      <c r="BF169" s="79"/>
      <c r="BG169" s="42"/>
      <c r="BH169" s="41"/>
      <c r="BI169" s="41"/>
      <c r="BJ169" s="42"/>
    </row>
    <row r="170" spans="2:62" ht="10.5" customHeight="1" thickBot="1">
      <c r="B170" s="355"/>
      <c r="C170" s="350"/>
      <c r="D170" s="359"/>
      <c r="E170" s="360"/>
      <c r="F170" s="360"/>
      <c r="G170" s="361"/>
      <c r="H170" s="174"/>
      <c r="I170" s="174"/>
      <c r="J170" s="175"/>
      <c r="K170" s="9"/>
      <c r="L170" s="128"/>
      <c r="M170" s="9"/>
      <c r="N170" s="144"/>
      <c r="O170" s="9"/>
      <c r="P170" s="371" t="str">
        <f>AB164</f>
        <v>大西礼朗</v>
      </c>
      <c r="Q170" s="298"/>
      <c r="R170" s="298"/>
      <c r="S170" s="298"/>
      <c r="T170" s="298"/>
      <c r="U170" s="298" t="str">
        <f>AC164</f>
        <v>一般</v>
      </c>
      <c r="V170" s="298"/>
      <c r="W170" s="298"/>
      <c r="X170" s="298"/>
      <c r="Y170" s="299"/>
      <c r="Z170" s="96"/>
      <c r="AA170" s="118"/>
      <c r="AB170" s="224" t="s">
        <v>161</v>
      </c>
      <c r="AC170" s="225" t="s">
        <v>15</v>
      </c>
      <c r="AD170" s="62">
        <f>IF(AR161="","",AR161)</f>
        <v>16</v>
      </c>
      <c r="AE170" s="53" t="str">
        <f t="shared" si="32"/>
        <v>-</v>
      </c>
      <c r="AF170" s="18">
        <f>IF(AP161="","",AP161)</f>
        <v>14</v>
      </c>
      <c r="AG170" s="374" t="str">
        <f>IF(AI167="","",AI167)</f>
        <v>-</v>
      </c>
      <c r="AH170" s="66">
        <f>IF(AR164="","",AR164)</f>
        <v>13</v>
      </c>
      <c r="AI170" s="53" t="str">
        <f t="shared" si="34"/>
        <v>-</v>
      </c>
      <c r="AJ170" s="18">
        <f>IF(AP164="","",AP164)</f>
        <v>15</v>
      </c>
      <c r="AK170" s="330">
        <f>IF(AM167="","",AM167)</f>
      </c>
      <c r="AL170" s="18">
        <f>IF(AR167="","",AR167)</f>
        <v>15</v>
      </c>
      <c r="AM170" s="53" t="str">
        <f t="shared" si="35"/>
        <v>-</v>
      </c>
      <c r="AN170" s="18">
        <f>IF(AP167="","",AP167)</f>
        <v>11</v>
      </c>
      <c r="AO170" s="330" t="str">
        <f>IF(AQ167="","",AQ167)</f>
        <v>-</v>
      </c>
      <c r="AP170" s="343"/>
      <c r="AQ170" s="312"/>
      <c r="AR170" s="312"/>
      <c r="AS170" s="313"/>
      <c r="AT170" s="52">
        <v>15</v>
      </c>
      <c r="AU170" s="53" t="str">
        <f>IF(AT170="","","-")</f>
        <v>-</v>
      </c>
      <c r="AV170" s="54">
        <v>8</v>
      </c>
      <c r="AW170" s="321"/>
      <c r="AX170" s="368"/>
      <c r="AY170" s="369"/>
      <c r="AZ170" s="369"/>
      <c r="BA170" s="370"/>
      <c r="BB170" s="72"/>
      <c r="BC170" s="27">
        <f>COUNTIF(AD169:AW171,"○")</f>
        <v>3</v>
      </c>
      <c r="BD170" s="28">
        <f>COUNTIF(AD169:AW171,"×")</f>
        <v>1</v>
      </c>
      <c r="BE170" s="73">
        <f>(IF((AD169&gt;AF169),1,0))+(IF((AD170&gt;AF170),1,0))+(IF((AD171&gt;AF171),1,0))+(IF((AH169&gt;AJ169),1,0))+(IF((AH170&gt;AJ170),1,0))+(IF((AH171&gt;AJ171),1,0))+(IF((AL169&gt;AN169),1,0))+(IF((AL170&gt;AN170),1,0))+(IF((AL171&gt;AN171),1,0))+(IF((AP169&gt;AR169),1,0))+(IF((AP170&gt;AR170),1,0))+(IF((AP171&gt;AR171),1,0))+(IF((AT169&gt;AV169),1,0))+(IF((AT170&gt;AV170),1,0))+(IF((AT171&gt;AV171),1,0))</f>
        <v>6</v>
      </c>
      <c r="BF170" s="74">
        <f>(IF((AD169&lt;AF169),1,0))+(IF((AD170&lt;AF170),1,0))+(IF((AD171&lt;AF171),1,0))+(IF((AH169&lt;AJ169),1,0))+(IF((AH170&lt;AJ170),1,0))+(IF((AH171&lt;AJ171),1,0))+(IF((AL169&lt;AN169),1,0))+(IF((AL170&lt;AN170),1,0))+(IF((AL171&lt;AN171),1,0))+(IF((AP169&lt;AR169),1,0))+(IF((AP170&lt;AR170),1,0))+(IF((AP171&lt;AR171),1,0))+(IF((AT169&lt;AV169),1,0))+(IF((AT170&lt;AV170),1,0))+(IF((AT171&lt;AV171),1,0))</f>
        <v>3</v>
      </c>
      <c r="BG170" s="75">
        <f>BE170-BF170</f>
        <v>3</v>
      </c>
      <c r="BH170" s="28">
        <f>SUM(AD169:AD171,AH169:AH171,AL169:AL171,AP169:AP171,AT169:AT171)</f>
        <v>127</v>
      </c>
      <c r="BI170" s="28">
        <f>SUM(AF169:AF171,AJ169:AJ171,AN169:AN171,AR169:AR171,AV169:AV171)</f>
        <v>108</v>
      </c>
      <c r="BJ170" s="30">
        <f>BH170-BI170</f>
        <v>19</v>
      </c>
    </row>
    <row r="171" spans="2:62" ht="10.5" customHeight="1" thickBot="1" thickTop="1">
      <c r="B171" s="354" t="str">
        <f>AB179</f>
        <v>鈴木凱</v>
      </c>
      <c r="C171" s="349" t="str">
        <f>AC179</f>
        <v>土居中</v>
      </c>
      <c r="D171" s="359"/>
      <c r="E171" s="360"/>
      <c r="F171" s="360"/>
      <c r="G171" s="361"/>
      <c r="H171" s="9"/>
      <c r="I171" s="9"/>
      <c r="J171" s="9"/>
      <c r="K171" s="9"/>
      <c r="L171" s="128"/>
      <c r="M171" s="180"/>
      <c r="N171" s="182"/>
      <c r="O171" s="9"/>
      <c r="P171" s="372"/>
      <c r="Q171" s="300"/>
      <c r="R171" s="300"/>
      <c r="S171" s="300"/>
      <c r="T171" s="300"/>
      <c r="U171" s="300"/>
      <c r="V171" s="300"/>
      <c r="W171" s="300"/>
      <c r="X171" s="300"/>
      <c r="Y171" s="301"/>
      <c r="Z171" s="96"/>
      <c r="AA171" s="118"/>
      <c r="AB171" s="230"/>
      <c r="AC171" s="227"/>
      <c r="AD171" s="62">
        <f>IF(AR162="","",AR162)</f>
      </c>
      <c r="AE171" s="53">
        <f t="shared" si="32"/>
      </c>
      <c r="AF171" s="18">
        <f>IF(AP162="","",AP162)</f>
      </c>
      <c r="AG171" s="374">
        <f>IF(AI168="","",AI168)</f>
      </c>
      <c r="AH171" s="66">
        <f>IF(AR165="","",AR165)</f>
      </c>
      <c r="AI171" s="53">
        <f t="shared" si="34"/>
      </c>
      <c r="AJ171" s="18">
        <f>IF(AP165="","",AP165)</f>
      </c>
      <c r="AK171" s="330">
        <f>IF(AM168="","",AM168)</f>
      </c>
      <c r="AL171" s="18">
        <f>IF(AR168="","",AR168)</f>
      </c>
      <c r="AM171" s="53">
        <f t="shared" si="35"/>
      </c>
      <c r="AN171" s="18">
        <f>IF(AP168="","",AP168)</f>
      </c>
      <c r="AO171" s="330">
        <f>IF(AQ168="","",AQ168)</f>
      </c>
      <c r="AP171" s="343"/>
      <c r="AQ171" s="312"/>
      <c r="AR171" s="312"/>
      <c r="AS171" s="313"/>
      <c r="AT171" s="52">
        <v>15</v>
      </c>
      <c r="AU171" s="53"/>
      <c r="AV171" s="54">
        <v>7</v>
      </c>
      <c r="AW171" s="323"/>
      <c r="AX171" s="34">
        <f>BC170</f>
        <v>3</v>
      </c>
      <c r="AY171" s="35" t="s">
        <v>10</v>
      </c>
      <c r="AZ171" s="35">
        <f>BD170</f>
        <v>1</v>
      </c>
      <c r="BA171" s="36" t="s">
        <v>7</v>
      </c>
      <c r="BB171" s="72"/>
      <c r="BC171" s="43"/>
      <c r="BD171" s="44"/>
      <c r="BE171" s="80"/>
      <c r="BF171" s="81"/>
      <c r="BG171" s="48"/>
      <c r="BH171" s="44"/>
      <c r="BI171" s="44"/>
      <c r="BJ171" s="48"/>
    </row>
    <row r="172" spans="2:62" ht="10.5" customHeight="1" thickTop="1">
      <c r="B172" s="355"/>
      <c r="C172" s="350"/>
      <c r="D172" s="362"/>
      <c r="E172" s="363"/>
      <c r="F172" s="363"/>
      <c r="G172" s="364"/>
      <c r="H172" s="9"/>
      <c r="I172" s="9"/>
      <c r="J172" s="130">
        <v>10</v>
      </c>
      <c r="K172" s="130">
        <v>16</v>
      </c>
      <c r="L172" s="137"/>
      <c r="M172" s="9"/>
      <c r="N172" s="9"/>
      <c r="O172" s="9"/>
      <c r="P172" s="5"/>
      <c r="Q172" s="5"/>
      <c r="R172" s="5"/>
      <c r="S172" s="5"/>
      <c r="T172" s="5"/>
      <c r="U172" s="122"/>
      <c r="V172" s="122"/>
      <c r="W172" s="122"/>
      <c r="X172" s="122"/>
      <c r="Y172" s="122"/>
      <c r="Z172" s="99"/>
      <c r="AA172" s="99"/>
      <c r="AB172" s="234" t="s">
        <v>162</v>
      </c>
      <c r="AC172" s="231" t="s">
        <v>145</v>
      </c>
      <c r="AD172" s="82">
        <f>IF(AV160="","",AV160)</f>
        <v>20</v>
      </c>
      <c r="AE172" s="65" t="str">
        <f t="shared" si="32"/>
        <v>-</v>
      </c>
      <c r="AF172" s="22">
        <f>IF(AT160="","",AT160)</f>
        <v>18</v>
      </c>
      <c r="AG172" s="373" t="str">
        <f>IF(AW160="","",IF(AW160="○","×",IF(AW160="×","○")))</f>
        <v>○</v>
      </c>
      <c r="AH172" s="68">
        <f>IF(AV163="","",AV163)</f>
        <v>13</v>
      </c>
      <c r="AI172" s="65" t="str">
        <f t="shared" si="34"/>
        <v>-</v>
      </c>
      <c r="AJ172" s="22">
        <f>IF(AT163="","",AT163)</f>
        <v>15</v>
      </c>
      <c r="AK172" s="329" t="str">
        <f>IF(AW163="","",IF(AW163="○","×",IF(AW163="×","○")))</f>
        <v>×</v>
      </c>
      <c r="AL172" s="22">
        <f>IF(AV166="","",AV166)</f>
        <v>15</v>
      </c>
      <c r="AM172" s="65" t="str">
        <f t="shared" si="35"/>
        <v>-</v>
      </c>
      <c r="AN172" s="22">
        <f>IF(AT166="","",AT166)</f>
        <v>8</v>
      </c>
      <c r="AO172" s="329" t="str">
        <f>IF(AW166="","",IF(AW166="○","×",IF(AW166="×","○")))</f>
        <v>×</v>
      </c>
      <c r="AP172" s="68">
        <f>IF(AV169="","",AV169)</f>
        <v>15</v>
      </c>
      <c r="AQ172" s="65" t="str">
        <f>IF(AP172="","","-")</f>
        <v>-</v>
      </c>
      <c r="AR172" s="22">
        <f>IF(AT169="","",AT169)</f>
        <v>13</v>
      </c>
      <c r="AS172" s="329" t="str">
        <f>IF(AW169="","",IF(AW169="○","×",IF(AW169="×","○")))</f>
        <v>×</v>
      </c>
      <c r="AT172" s="340"/>
      <c r="AU172" s="341"/>
      <c r="AV172" s="341"/>
      <c r="AW172" s="342"/>
      <c r="AX172" s="398" t="s">
        <v>251</v>
      </c>
      <c r="AY172" s="399"/>
      <c r="AZ172" s="399"/>
      <c r="BA172" s="400"/>
      <c r="BB172" s="72"/>
      <c r="BC172" s="27"/>
      <c r="BD172" s="28"/>
      <c r="BE172" s="73"/>
      <c r="BF172" s="74"/>
      <c r="BG172" s="30"/>
      <c r="BH172" s="28"/>
      <c r="BI172" s="28"/>
      <c r="BJ172" s="30"/>
    </row>
    <row r="173" spans="2:62" ht="10.5" customHeight="1">
      <c r="B173" s="95"/>
      <c r="C173" s="149"/>
      <c r="D173" s="1"/>
      <c r="E173" s="1"/>
      <c r="F173" s="1"/>
      <c r="G173" s="1"/>
      <c r="H173" s="9"/>
      <c r="I173" s="9"/>
      <c r="J173" s="130">
        <v>21</v>
      </c>
      <c r="K173" s="130">
        <v>21</v>
      </c>
      <c r="L173" s="137"/>
      <c r="M173" s="9"/>
      <c r="N173" s="9"/>
      <c r="O173" s="9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99"/>
      <c r="AA173" s="99"/>
      <c r="AB173" s="230" t="s">
        <v>163</v>
      </c>
      <c r="AC173" s="225" t="s">
        <v>145</v>
      </c>
      <c r="AD173" s="62">
        <f>IF(AV161="","",AV161)</f>
        <v>17</v>
      </c>
      <c r="AE173" s="53" t="str">
        <f t="shared" si="32"/>
        <v>-</v>
      </c>
      <c r="AF173" s="18">
        <f>IF(AT161="","",AT161)</f>
        <v>19</v>
      </c>
      <c r="AG173" s="374">
        <f>IF(AI164="","",AI164)</f>
      </c>
      <c r="AH173" s="66">
        <f>IF(AV164="","",AV164)</f>
        <v>12</v>
      </c>
      <c r="AI173" s="53" t="str">
        <f t="shared" si="34"/>
        <v>-</v>
      </c>
      <c r="AJ173" s="18">
        <f>IF(AT164="","",AT164)</f>
        <v>15</v>
      </c>
      <c r="AK173" s="330" t="str">
        <f>IF(AM170="","",AM170)</f>
        <v>-</v>
      </c>
      <c r="AL173" s="18">
        <f>IF(AV167="","",AV167)</f>
        <v>11</v>
      </c>
      <c r="AM173" s="53" t="str">
        <f t="shared" si="35"/>
        <v>-</v>
      </c>
      <c r="AN173" s="18">
        <f>IF(AT167="","",AT167)</f>
        <v>15</v>
      </c>
      <c r="AO173" s="330">
        <f>IF(AQ170="","",AQ170)</f>
      </c>
      <c r="AP173" s="66">
        <f>IF(AV170="","",AV170)</f>
        <v>8</v>
      </c>
      <c r="AQ173" s="53" t="str">
        <f>IF(AP173="","","-")</f>
        <v>-</v>
      </c>
      <c r="AR173" s="18">
        <f>IF(AT170="","",AT170)</f>
        <v>15</v>
      </c>
      <c r="AS173" s="330" t="str">
        <f>IF(AU170="","",AU170)</f>
        <v>-</v>
      </c>
      <c r="AT173" s="343"/>
      <c r="AU173" s="312"/>
      <c r="AV173" s="312"/>
      <c r="AW173" s="313"/>
      <c r="AX173" s="368"/>
      <c r="AY173" s="369"/>
      <c r="AZ173" s="369"/>
      <c r="BA173" s="370"/>
      <c r="BB173" s="72"/>
      <c r="BC173" s="27">
        <f>COUNTIF(AD172:AW174,"○")</f>
        <v>1</v>
      </c>
      <c r="BD173" s="28">
        <f>COUNTIF(AD172:AW174,"×")</f>
        <v>3</v>
      </c>
      <c r="BE173" s="73">
        <f>(IF((AD172&gt;AF172),1,0))+(IF((AD173&gt;AF173),1,0))+(IF((AD174&gt;AF174),1,0))+(IF((AH172&gt;AJ172),1,0))+(IF((AH173&gt;AJ173),1,0))+(IF((AH174&gt;AJ174),1,0))+(IF((AL172&gt;AN172),1,0))+(IF((AL173&gt;AN173),1,0))+(IF((AL174&gt;AN174),1,0))+(IF((AP172&gt;AR172),1,0))+(IF((AP173&gt;AR173),1,0))+(IF((AP174&gt;AR174),1,0))+(IF((AT172&gt;AV172),1,0))+(IF((AT173&gt;AV173),1,0))+(IF((AT174&gt;AV174),1,0))</f>
        <v>4</v>
      </c>
      <c r="BF173" s="74">
        <f>(IF((AD172&lt;AF172),1,0))+(IF((AD173&lt;AF173),1,0))+(IF((AD174&lt;AF174),1,0))+(IF((AH172&lt;AJ172),1,0))+(IF((AH173&lt;AJ173),1,0))+(IF((AH174&lt;AJ174),1,0))+(IF((AL172&lt;AN172),1,0))+(IF((AL173&lt;AN173),1,0))+(IF((AL174&lt;AN174),1,0))+(IF((AP172&lt;AR172),1,0))+(IF((AP173&lt;AR173),1,0))+(IF((AP174&lt;AR174),1,0))+(IF((AT172&lt;AV172),1,0))+(IF((AT173&lt;AV173),1,0))+(IF((AT174&lt;AV174),1,0))</f>
        <v>7</v>
      </c>
      <c r="BG173" s="75">
        <f>BE173-BF173</f>
        <v>-3</v>
      </c>
      <c r="BH173" s="28">
        <f>SUM(AD172:AD174,AH172:AH174,AL172:AL174,AP172:AP174,AT172:AT174)</f>
        <v>148</v>
      </c>
      <c r="BI173" s="28">
        <f>SUM(AF172:AF174,AJ172:AJ174,AN172:AN174,AR172:AR174,AV172:AV174)</f>
        <v>158</v>
      </c>
      <c r="BJ173" s="30">
        <f>BH173-BI173</f>
        <v>-10</v>
      </c>
    </row>
    <row r="174" spans="2:62" ht="10.5" customHeight="1" thickBot="1">
      <c r="B174" s="354" t="str">
        <f>AB163</f>
        <v>岡山竜也</v>
      </c>
      <c r="C174" s="349" t="str">
        <f>AC163</f>
        <v>新宮中</v>
      </c>
      <c r="D174" s="356" t="s">
        <v>23</v>
      </c>
      <c r="E174" s="357"/>
      <c r="F174" s="357"/>
      <c r="G174" s="358"/>
      <c r="H174" s="12"/>
      <c r="I174" s="9"/>
      <c r="J174" s="9"/>
      <c r="K174" s="9"/>
      <c r="L174" s="135"/>
      <c r="M174" s="9"/>
      <c r="N174" s="9"/>
      <c r="O174" s="9"/>
      <c r="P174" s="5"/>
      <c r="Q174" s="5"/>
      <c r="R174" s="5"/>
      <c r="S174" s="5"/>
      <c r="T174" s="5"/>
      <c r="U174" s="122"/>
      <c r="V174" s="122"/>
      <c r="W174" s="122"/>
      <c r="X174" s="122"/>
      <c r="Y174" s="122"/>
      <c r="Z174" s="99"/>
      <c r="AA174" s="99"/>
      <c r="AB174" s="232"/>
      <c r="AC174" s="233"/>
      <c r="AD174" s="69">
        <f>IF(AV162="","",AV162)</f>
        <v>15</v>
      </c>
      <c r="AE174" s="70" t="str">
        <f t="shared" si="32"/>
        <v>-</v>
      </c>
      <c r="AF174" s="19">
        <f>IF(AT162="","",AT162)</f>
        <v>8</v>
      </c>
      <c r="AG174" s="380">
        <f>IF(AI165="","",AI165)</f>
      </c>
      <c r="AH174" s="71">
        <f>IF(AV165="","",AV165)</f>
      </c>
      <c r="AI174" s="70">
        <f t="shared" si="34"/>
      </c>
      <c r="AJ174" s="19">
        <f>IF(AT165="","",AT165)</f>
      </c>
      <c r="AK174" s="384">
        <f>IF(AM171="","",AM171)</f>
      </c>
      <c r="AL174" s="19">
        <f>IF(AV168="","",AV168)</f>
        <v>15</v>
      </c>
      <c r="AM174" s="70" t="str">
        <f t="shared" si="35"/>
        <v>-</v>
      </c>
      <c r="AN174" s="19">
        <f>IF(AT168="","",AT168)</f>
        <v>17</v>
      </c>
      <c r="AO174" s="384">
        <f>IF(AQ171="","",AQ171)</f>
      </c>
      <c r="AP174" s="71">
        <f>IF(AV171="","",AV171)</f>
        <v>7</v>
      </c>
      <c r="AQ174" s="70" t="str">
        <f>IF(AP174="","","-")</f>
        <v>-</v>
      </c>
      <c r="AR174" s="19">
        <f>IF(AT171="","",AT171)</f>
        <v>15</v>
      </c>
      <c r="AS174" s="384">
        <f>IF(AU171="","",AU171)</f>
      </c>
      <c r="AT174" s="381"/>
      <c r="AU174" s="382"/>
      <c r="AV174" s="382"/>
      <c r="AW174" s="383"/>
      <c r="AX174" s="49">
        <f>BC173</f>
        <v>1</v>
      </c>
      <c r="AY174" s="50" t="s">
        <v>10</v>
      </c>
      <c r="AZ174" s="50">
        <f>BD173</f>
        <v>3</v>
      </c>
      <c r="BA174" s="51" t="s">
        <v>7</v>
      </c>
      <c r="BB174" s="72"/>
      <c r="BC174" s="43"/>
      <c r="BD174" s="44"/>
      <c r="BE174" s="80"/>
      <c r="BF174" s="81"/>
      <c r="BG174" s="48"/>
      <c r="BH174" s="44"/>
      <c r="BI174" s="44"/>
      <c r="BJ174" s="48"/>
    </row>
    <row r="175" spans="2:57" ht="10.5" customHeight="1" thickBot="1">
      <c r="B175" s="355"/>
      <c r="C175" s="350"/>
      <c r="D175" s="359"/>
      <c r="E175" s="360"/>
      <c r="F175" s="360"/>
      <c r="G175" s="361"/>
      <c r="H175" s="138"/>
      <c r="I175" s="138"/>
      <c r="J175" s="138"/>
      <c r="K175" s="138"/>
      <c r="L175" s="139"/>
      <c r="M175" s="9"/>
      <c r="N175" s="9"/>
      <c r="O175" s="9"/>
      <c r="P175" s="5"/>
      <c r="Q175" s="5"/>
      <c r="R175" s="5"/>
      <c r="S175" s="5"/>
      <c r="T175" s="5"/>
      <c r="U175" s="122"/>
      <c r="V175" s="122"/>
      <c r="W175" s="122"/>
      <c r="X175" s="122"/>
      <c r="Y175" s="122"/>
      <c r="Z175" s="120"/>
      <c r="AA175" s="120"/>
      <c r="AY175" s="2"/>
      <c r="AZ175" s="2"/>
      <c r="BA175" s="2"/>
      <c r="BB175" s="2"/>
      <c r="BC175" s="2"/>
      <c r="BD175" s="2"/>
      <c r="BE175" s="2"/>
    </row>
    <row r="176" spans="2:62" ht="10.5" customHeight="1" thickTop="1">
      <c r="B176" s="354" t="str">
        <f>AB164</f>
        <v>大西礼朗</v>
      </c>
      <c r="C176" s="349" t="str">
        <f>AC164</f>
        <v>一般</v>
      </c>
      <c r="D176" s="359"/>
      <c r="E176" s="360"/>
      <c r="F176" s="360"/>
      <c r="G176" s="361"/>
      <c r="H176" s="9"/>
      <c r="I176" s="9"/>
      <c r="J176" s="9"/>
      <c r="K176" s="9"/>
      <c r="L176" s="9"/>
      <c r="M176" s="9"/>
      <c r="N176" s="9"/>
      <c r="O176" s="10"/>
      <c r="Z176" s="120"/>
      <c r="AA176" s="120"/>
      <c r="AB176" s="345" t="s">
        <v>142</v>
      </c>
      <c r="AC176" s="346"/>
      <c r="AD176" s="328" t="str">
        <f>AB178</f>
        <v>河村健翔</v>
      </c>
      <c r="AE176" s="325"/>
      <c r="AF176" s="325"/>
      <c r="AG176" s="326"/>
      <c r="AH176" s="324" t="str">
        <f>AB181</f>
        <v>塩路世洋</v>
      </c>
      <c r="AI176" s="325"/>
      <c r="AJ176" s="325"/>
      <c r="AK176" s="326"/>
      <c r="AL176" s="324" t="str">
        <f>AB184</f>
        <v>星川侑輝</v>
      </c>
      <c r="AM176" s="325"/>
      <c r="AN176" s="325"/>
      <c r="AO176" s="326"/>
      <c r="AP176" s="324" t="str">
        <f>AB187</f>
        <v>尾藤楓</v>
      </c>
      <c r="AQ176" s="325"/>
      <c r="AR176" s="325"/>
      <c r="AS176" s="326"/>
      <c r="AT176" s="324" t="str">
        <f>AB190</f>
        <v>近藤篤彦</v>
      </c>
      <c r="AU176" s="325"/>
      <c r="AV176" s="325"/>
      <c r="AW176" s="326"/>
      <c r="AX176" s="394" t="s">
        <v>1</v>
      </c>
      <c r="AY176" s="395"/>
      <c r="AZ176" s="395"/>
      <c r="BA176" s="396"/>
      <c r="BB176" s="72"/>
      <c r="BC176" s="338" t="s">
        <v>3</v>
      </c>
      <c r="BD176" s="339"/>
      <c r="BE176" s="332" t="s">
        <v>4</v>
      </c>
      <c r="BF176" s="333"/>
      <c r="BG176" s="334"/>
      <c r="BH176" s="335" t="s">
        <v>5</v>
      </c>
      <c r="BI176" s="336"/>
      <c r="BJ176" s="337"/>
    </row>
    <row r="177" spans="2:62" ht="10.5" customHeight="1" thickBot="1">
      <c r="B177" s="355"/>
      <c r="C177" s="350"/>
      <c r="D177" s="362"/>
      <c r="E177" s="363"/>
      <c r="F177" s="363"/>
      <c r="G177" s="364"/>
      <c r="H177" s="9"/>
      <c r="I177" s="9"/>
      <c r="J177" s="9"/>
      <c r="K177" s="9"/>
      <c r="L177" s="9"/>
      <c r="M177" s="9"/>
      <c r="N177" s="9"/>
      <c r="O177" s="10"/>
      <c r="Z177" s="116"/>
      <c r="AA177" s="116"/>
      <c r="AB177" s="347"/>
      <c r="AC177" s="348"/>
      <c r="AD177" s="386" t="str">
        <f>AB179</f>
        <v>鈴木凱</v>
      </c>
      <c r="AE177" s="387"/>
      <c r="AF177" s="387"/>
      <c r="AG177" s="388"/>
      <c r="AH177" s="389" t="str">
        <f>AB182</f>
        <v>青野裕樹</v>
      </c>
      <c r="AI177" s="387"/>
      <c r="AJ177" s="387"/>
      <c r="AK177" s="388"/>
      <c r="AL177" s="389" t="str">
        <f>AB185</f>
        <v>藤原道夫</v>
      </c>
      <c r="AM177" s="387"/>
      <c r="AN177" s="387"/>
      <c r="AO177" s="388"/>
      <c r="AP177" s="389" t="str">
        <f>AB188</f>
        <v>髙橋慧多</v>
      </c>
      <c r="AQ177" s="387"/>
      <c r="AR177" s="387"/>
      <c r="AS177" s="388"/>
      <c r="AT177" s="389" t="str">
        <f>AB191</f>
        <v>加地永幸</v>
      </c>
      <c r="AU177" s="387"/>
      <c r="AV177" s="387"/>
      <c r="AW177" s="388"/>
      <c r="AX177" s="391" t="s">
        <v>2</v>
      </c>
      <c r="AY177" s="392"/>
      <c r="AZ177" s="392"/>
      <c r="BA177" s="393"/>
      <c r="BB177" s="72"/>
      <c r="BC177" s="24" t="s">
        <v>6</v>
      </c>
      <c r="BD177" s="20" t="s">
        <v>7</v>
      </c>
      <c r="BE177" s="24" t="s">
        <v>11</v>
      </c>
      <c r="BF177" s="20" t="s">
        <v>8</v>
      </c>
      <c r="BG177" s="21" t="s">
        <v>9</v>
      </c>
      <c r="BH177" s="20" t="s">
        <v>11</v>
      </c>
      <c r="BI177" s="20" t="s">
        <v>8</v>
      </c>
      <c r="BJ177" s="21" t="s">
        <v>9</v>
      </c>
    </row>
    <row r="178" spans="24:62" ht="10.5" customHeight="1">
      <c r="X178" s="116"/>
      <c r="Y178" s="116"/>
      <c r="Z178" s="116"/>
      <c r="AA178" s="116"/>
      <c r="AB178" s="224" t="s">
        <v>164</v>
      </c>
      <c r="AC178" s="225" t="s">
        <v>145</v>
      </c>
      <c r="AD178" s="308"/>
      <c r="AE178" s="309"/>
      <c r="AF178" s="309"/>
      <c r="AG178" s="310"/>
      <c r="AH178" s="52">
        <v>15</v>
      </c>
      <c r="AI178" s="53" t="str">
        <f>IF(AH178="","","-")</f>
        <v>-</v>
      </c>
      <c r="AJ178" s="54">
        <v>3</v>
      </c>
      <c r="AK178" s="317" t="str">
        <f>IF(AH178&lt;&gt;"",IF(AH178&gt;AJ178,IF(AH179&gt;AJ179,"○",IF(AH180&gt;AJ180,"○","×")),IF(AH179&gt;AJ179,IF(AH180&gt;AJ180,"○","×"),"×")),"")</f>
        <v>○</v>
      </c>
      <c r="AL178" s="52">
        <v>12</v>
      </c>
      <c r="AM178" s="55" t="str">
        <f aca="true" t="shared" si="36" ref="AM178:AM183">IF(AL178="","","-")</f>
        <v>-</v>
      </c>
      <c r="AN178" s="56">
        <v>15</v>
      </c>
      <c r="AO178" s="317" t="str">
        <f>IF(AL178&lt;&gt;"",IF(AL178&gt;AN178,IF(AL179&gt;AN179,"○",IF(AL180&gt;AN180,"○","×")),IF(AL179&gt;AN179,IF(AL180&gt;AN180,"○","×"),"×")),"")</f>
        <v>×</v>
      </c>
      <c r="AP178" s="52">
        <v>15</v>
      </c>
      <c r="AQ178" s="55" t="str">
        <f aca="true" t="shared" si="37" ref="AQ178:AQ186">IF(AP178="","","-")</f>
        <v>-</v>
      </c>
      <c r="AR178" s="56">
        <v>13</v>
      </c>
      <c r="AS178" s="317" t="str">
        <f>IF(AP178&lt;&gt;"",IF(AP178&gt;AR178,IF(AP179&gt;AR179,"○",IF(AP180&gt;AR180,"○","×")),IF(AP179&gt;AR179,IF(AP180&gt;AR180,"○","×"),"×")),"")</f>
        <v>○</v>
      </c>
      <c r="AT178" s="52">
        <v>15</v>
      </c>
      <c r="AU178" s="55" t="str">
        <f aca="true" t="shared" si="38" ref="AU178:AU185">IF(AT178="","","-")</f>
        <v>-</v>
      </c>
      <c r="AV178" s="56">
        <v>12</v>
      </c>
      <c r="AW178" s="320" t="str">
        <f>IF(AT178&lt;&gt;"",IF(AT178&gt;AV178,IF(AT179&gt;AV179,"○",IF(AT180&gt;AV180,"○","×")),IF(AT179&gt;AV179,IF(AT180&gt;AV180,"○","×"),"×")),"")</f>
        <v>○</v>
      </c>
      <c r="AX178" s="365" t="s">
        <v>252</v>
      </c>
      <c r="AY178" s="366"/>
      <c r="AZ178" s="366"/>
      <c r="BA178" s="367"/>
      <c r="BB178" s="72"/>
      <c r="BC178" s="27"/>
      <c r="BD178" s="28"/>
      <c r="BE178" s="73"/>
      <c r="BF178" s="74"/>
      <c r="BG178" s="30"/>
      <c r="BH178" s="28"/>
      <c r="BI178" s="28"/>
      <c r="BJ178" s="30"/>
    </row>
    <row r="179" spans="24:62" ht="10.5" customHeight="1">
      <c r="X179" s="99"/>
      <c r="Y179" s="99"/>
      <c r="Z179" s="96"/>
      <c r="AA179" s="118"/>
      <c r="AB179" s="224" t="s">
        <v>165</v>
      </c>
      <c r="AC179" s="225" t="s">
        <v>145</v>
      </c>
      <c r="AD179" s="311"/>
      <c r="AE179" s="312"/>
      <c r="AF179" s="312"/>
      <c r="AG179" s="313"/>
      <c r="AH179" s="52">
        <v>15</v>
      </c>
      <c r="AI179" s="53" t="str">
        <f>IF(AH179="","","-")</f>
        <v>-</v>
      </c>
      <c r="AJ179" s="58">
        <v>7</v>
      </c>
      <c r="AK179" s="318"/>
      <c r="AL179" s="52">
        <v>4</v>
      </c>
      <c r="AM179" s="53" t="str">
        <f t="shared" si="36"/>
        <v>-</v>
      </c>
      <c r="AN179" s="54">
        <v>15</v>
      </c>
      <c r="AO179" s="318"/>
      <c r="AP179" s="52">
        <v>15</v>
      </c>
      <c r="AQ179" s="53" t="str">
        <f t="shared" si="37"/>
        <v>-</v>
      </c>
      <c r="AR179" s="54">
        <v>5</v>
      </c>
      <c r="AS179" s="318"/>
      <c r="AT179" s="52">
        <v>12</v>
      </c>
      <c r="AU179" s="53" t="str">
        <f t="shared" si="38"/>
        <v>-</v>
      </c>
      <c r="AV179" s="54">
        <v>15</v>
      </c>
      <c r="AW179" s="321"/>
      <c r="AX179" s="368"/>
      <c r="AY179" s="369"/>
      <c r="AZ179" s="369"/>
      <c r="BA179" s="370"/>
      <c r="BB179" s="72"/>
      <c r="BC179" s="27">
        <f>COUNTIF(AD178:AW180,"○")</f>
        <v>3</v>
      </c>
      <c r="BD179" s="28">
        <f>COUNTIF(AD178:AW180,"×")</f>
        <v>1</v>
      </c>
      <c r="BE179" s="73">
        <f>(IF((AD178&gt;AF178),1,0))+(IF((AD179&gt;AF179),1,0))+(IF((AD180&gt;AF180),1,0))+(IF((AH178&gt;AJ178),1,0))+(IF((AH179&gt;AJ179),1,0))+(IF((AH180&gt;AJ180),1,0))+(IF((AL178&gt;AN178),1,0))+(IF((AL179&gt;AN179),1,0))+(IF((AL180&gt;AN180),1,0))+(IF((AP178&gt;AR178),1,0))+(IF((AP179&gt;AR179),1,0))+(IF((AP180&gt;AR180),1,0))+(IF((AT178&gt;AV178),1,0))+(IF((AT179&gt;AV179),1,0))+(IF((AT180&gt;AV180),1,0))</f>
        <v>6</v>
      </c>
      <c r="BF179" s="74">
        <f>(IF((AD178&lt;AF178),1,0))+(IF((AD179&lt;AF179),1,0))+(IF((AD180&lt;AF180),1,0))+(IF((AH178&lt;AJ178),1,0))+(IF((AH179&lt;AJ179),1,0))+(IF((AH180&lt;AJ180),1,0))+(IF((AL178&lt;AN178),1,0))+(IF((AL179&lt;AN179),1,0))+(IF((AL180&lt;AN180),1,0))+(IF((AP178&lt;AR178),1,0))+(IF((AP179&lt;AR179),1,0))+(IF((AP180&lt;AR180),1,0))+(IF((AT178&lt;AV178),1,0))+(IF((AT179&lt;AV179),1,0))+(IF((AT180&lt;AV180),1,0))</f>
        <v>3</v>
      </c>
      <c r="BG179" s="75">
        <f>BE179-BF179</f>
        <v>3</v>
      </c>
      <c r="BH179" s="28">
        <f>SUM(AD178:AD180,AH178:AH180,AL178:AL180,AP178:AP180,AT178:AT180)</f>
        <v>118</v>
      </c>
      <c r="BI179" s="28">
        <f>SUM(AF178:AF180,AJ178:AJ180,AN178:AN180,AR178:AR180,AV178:AV180)</f>
        <v>95</v>
      </c>
      <c r="BJ179" s="30">
        <f>BH179-BI179</f>
        <v>23</v>
      </c>
    </row>
    <row r="180" spans="24:62" ht="10.5" customHeight="1">
      <c r="X180" s="99"/>
      <c r="Y180" s="99"/>
      <c r="Z180" s="96"/>
      <c r="AA180" s="118"/>
      <c r="AB180" s="87"/>
      <c r="AC180" s="88"/>
      <c r="AD180" s="314"/>
      <c r="AE180" s="315"/>
      <c r="AF180" s="315"/>
      <c r="AG180" s="316"/>
      <c r="AH180" s="59"/>
      <c r="AI180" s="53">
        <f>IF(AH180="","","-")</f>
      </c>
      <c r="AJ180" s="60"/>
      <c r="AK180" s="319"/>
      <c r="AL180" s="59"/>
      <c r="AM180" s="61">
        <f t="shared" si="36"/>
      </c>
      <c r="AN180" s="60"/>
      <c r="AO180" s="318"/>
      <c r="AP180" s="52"/>
      <c r="AQ180" s="53">
        <f t="shared" si="37"/>
      </c>
      <c r="AR180" s="54"/>
      <c r="AS180" s="318"/>
      <c r="AT180" s="52">
        <v>15</v>
      </c>
      <c r="AU180" s="53" t="str">
        <f t="shared" si="38"/>
        <v>-</v>
      </c>
      <c r="AV180" s="54">
        <v>10</v>
      </c>
      <c r="AW180" s="321"/>
      <c r="AX180" s="34">
        <f>BC179</f>
        <v>3</v>
      </c>
      <c r="AY180" s="35" t="s">
        <v>10</v>
      </c>
      <c r="AZ180" s="35">
        <f>BD179</f>
        <v>1</v>
      </c>
      <c r="BA180" s="36" t="s">
        <v>7</v>
      </c>
      <c r="BB180" s="72"/>
      <c r="BC180" s="27"/>
      <c r="BD180" s="28"/>
      <c r="BE180" s="73"/>
      <c r="BF180" s="74"/>
      <c r="BG180" s="30"/>
      <c r="BH180" s="28"/>
      <c r="BI180" s="28"/>
      <c r="BJ180" s="30"/>
    </row>
    <row r="181" spans="24:62" ht="10.5" customHeight="1">
      <c r="X181" s="99"/>
      <c r="Y181" s="99"/>
      <c r="Z181" s="96"/>
      <c r="AA181" s="118"/>
      <c r="AB181" s="224" t="s">
        <v>166</v>
      </c>
      <c r="AC181" s="377" t="s">
        <v>154</v>
      </c>
      <c r="AD181" s="62">
        <f>IF(AJ178="","",AJ178)</f>
        <v>3</v>
      </c>
      <c r="AE181" s="53" t="str">
        <f aca="true" t="shared" si="39" ref="AE181:AE192">IF(AD181="","","-")</f>
        <v>-</v>
      </c>
      <c r="AF181" s="18">
        <f>IF(AH178="","",AH178)</f>
        <v>15</v>
      </c>
      <c r="AG181" s="329" t="str">
        <f>IF(AK178="","",IF(AK178="○","×",IF(AK178="×","○")))</f>
        <v>×</v>
      </c>
      <c r="AH181" s="340"/>
      <c r="AI181" s="341"/>
      <c r="AJ181" s="341"/>
      <c r="AK181" s="342"/>
      <c r="AL181" s="52">
        <v>3</v>
      </c>
      <c r="AM181" s="53" t="str">
        <f t="shared" si="36"/>
        <v>-</v>
      </c>
      <c r="AN181" s="54">
        <v>15</v>
      </c>
      <c r="AO181" s="397" t="str">
        <f>IF(AL181&lt;&gt;"",IF(AL181&gt;AN181,IF(AL182&gt;AN182,"○",IF(AL183&gt;AN183,"○","×")),IF(AL182&gt;AN182,IF(AL183&gt;AN183,"○","×"),"×")),"")</f>
        <v>○</v>
      </c>
      <c r="AP181" s="76">
        <v>15</v>
      </c>
      <c r="AQ181" s="65" t="str">
        <f t="shared" si="37"/>
        <v>-</v>
      </c>
      <c r="AR181" s="77">
        <v>13</v>
      </c>
      <c r="AS181" s="397" t="str">
        <f>IF(AP181&lt;&gt;"",IF(AP181&gt;AR181,IF(AP182&gt;AR182,"○",IF(AP183&gt;AR183,"○","×")),IF(AP182&gt;AR182,IF(AP183&gt;AR183,"○","×"),"×")),"")</f>
        <v>○</v>
      </c>
      <c r="AT181" s="76">
        <v>9</v>
      </c>
      <c r="AU181" s="65" t="str">
        <f t="shared" si="38"/>
        <v>-</v>
      </c>
      <c r="AV181" s="77">
        <v>15</v>
      </c>
      <c r="AW181" s="322" t="str">
        <f>IF(AT181&lt;&gt;"",IF(AT181&gt;AV181,IF(AT182&gt;AV182,"○",IF(AT183&gt;AV183,"○","×")),IF(AT182&gt;AV182,IF(AT183&gt;AV183,"○","×"),"×")),"")</f>
        <v>×</v>
      </c>
      <c r="AX181" s="398" t="s">
        <v>259</v>
      </c>
      <c r="AY181" s="399"/>
      <c r="AZ181" s="399"/>
      <c r="BA181" s="400"/>
      <c r="BB181" s="72"/>
      <c r="BC181" s="40"/>
      <c r="BD181" s="41"/>
      <c r="BE181" s="78"/>
      <c r="BF181" s="79"/>
      <c r="BG181" s="42"/>
      <c r="BH181" s="41"/>
      <c r="BI181" s="41"/>
      <c r="BJ181" s="42"/>
    </row>
    <row r="182" spans="24:62" ht="10.5" customHeight="1">
      <c r="X182" s="99"/>
      <c r="Y182" s="99"/>
      <c r="Z182" s="96"/>
      <c r="AA182" s="118"/>
      <c r="AB182" s="224" t="s">
        <v>167</v>
      </c>
      <c r="AC182" s="378"/>
      <c r="AD182" s="62">
        <f>IF(AJ179="","",AJ179)</f>
        <v>7</v>
      </c>
      <c r="AE182" s="53" t="str">
        <f t="shared" si="39"/>
        <v>-</v>
      </c>
      <c r="AF182" s="18">
        <f>IF(AH179="","",AH179)</f>
        <v>15</v>
      </c>
      <c r="AG182" s="330" t="str">
        <f>IF(AI179="","",AI179)</f>
        <v>-</v>
      </c>
      <c r="AH182" s="343"/>
      <c r="AI182" s="312"/>
      <c r="AJ182" s="312"/>
      <c r="AK182" s="313"/>
      <c r="AL182" s="52">
        <v>15</v>
      </c>
      <c r="AM182" s="53" t="str">
        <f t="shared" si="36"/>
        <v>-</v>
      </c>
      <c r="AN182" s="54">
        <v>10</v>
      </c>
      <c r="AO182" s="318"/>
      <c r="AP182" s="52">
        <v>15</v>
      </c>
      <c r="AQ182" s="53" t="str">
        <f t="shared" si="37"/>
        <v>-</v>
      </c>
      <c r="AR182" s="54">
        <v>12</v>
      </c>
      <c r="AS182" s="318"/>
      <c r="AT182" s="52">
        <v>4</v>
      </c>
      <c r="AU182" s="53" t="str">
        <f t="shared" si="38"/>
        <v>-</v>
      </c>
      <c r="AV182" s="54">
        <v>15</v>
      </c>
      <c r="AW182" s="321"/>
      <c r="AX182" s="368"/>
      <c r="AY182" s="369"/>
      <c r="AZ182" s="369"/>
      <c r="BA182" s="370"/>
      <c r="BB182" s="72"/>
      <c r="BC182" s="27">
        <f>COUNTIF(AD181:AW183,"○")</f>
        <v>2</v>
      </c>
      <c r="BD182" s="28">
        <f>COUNTIF(AD181:AW183,"×")</f>
        <v>2</v>
      </c>
      <c r="BE182" s="73">
        <f>(IF((AD181&gt;AF181),1,0))+(IF((AD182&gt;AF182),1,0))+(IF((AD183&gt;AF183),1,0))+(IF((AH181&gt;AJ181),1,0))+(IF((AH182&gt;AJ182),1,0))+(IF((AH183&gt;AJ183),1,0))+(IF((AL181&gt;AN181),1,0))+(IF((AL182&gt;AN182),1,0))+(IF((AL183&gt;AN183),1,0))+(IF((AP181&gt;AR181),1,0))+(IF((AP182&gt;AR182),1,0))+(IF((AP183&gt;AR183),1,0))+(IF((AT181&gt;AV181),1,0))+(IF((AT182&gt;AV182),1,0))+(IF((AT183&gt;AV183),1,0))</f>
        <v>4</v>
      </c>
      <c r="BF182" s="74">
        <f>(IF((AD181&lt;AF181),1,0))+(IF((AD182&lt;AF182),1,0))+(IF((AD183&lt;AF183),1,0))+(IF((AH181&lt;AJ181),1,0))+(IF((AH182&lt;AJ182),1,0))+(IF((AH183&lt;AJ183),1,0))+(IF((AL181&lt;AN181),1,0))+(IF((AL182&lt;AN182),1,0))+(IF((AL183&lt;AN183),1,0))+(IF((AP181&lt;AR181),1,0))+(IF((AP182&lt;AR182),1,0))+(IF((AP183&lt;AR183),1,0))+(IF((AT181&lt;AV181),1,0))+(IF((AT182&lt;AV182),1,0))+(IF((AT183&lt;AV183),1,0))</f>
        <v>5</v>
      </c>
      <c r="BG182" s="75">
        <f>BE182-BF182</f>
        <v>-1</v>
      </c>
      <c r="BH182" s="28">
        <f>SUM(AD181:AD183,AH181:AH183,AL181:AL183,AP181:AP183,AT181:AT183)</f>
        <v>86</v>
      </c>
      <c r="BI182" s="28">
        <f>SUM(AF181:AF183,AJ181:AJ183,AN181:AN183,AR181:AR183,AV181:AV183)</f>
        <v>116</v>
      </c>
      <c r="BJ182" s="30">
        <f>BH182-BI182</f>
        <v>-30</v>
      </c>
    </row>
    <row r="183" spans="24:62" ht="10.5" customHeight="1">
      <c r="X183" s="99"/>
      <c r="Y183" s="99"/>
      <c r="Z183" s="96"/>
      <c r="AA183" s="118"/>
      <c r="AB183" s="226"/>
      <c r="AC183" s="90"/>
      <c r="AD183" s="63">
        <f>IF(AJ180="","",AJ180)</f>
      </c>
      <c r="AE183" s="53">
        <f t="shared" si="39"/>
      </c>
      <c r="AF183" s="64">
        <f>IF(AH180="","",AH180)</f>
      </c>
      <c r="AG183" s="331">
        <f>IF(AI180="","",AI180)</f>
      </c>
      <c r="AH183" s="344"/>
      <c r="AI183" s="315"/>
      <c r="AJ183" s="315"/>
      <c r="AK183" s="316"/>
      <c r="AL183" s="59">
        <v>15</v>
      </c>
      <c r="AM183" s="53" t="str">
        <f t="shared" si="36"/>
        <v>-</v>
      </c>
      <c r="AN183" s="60">
        <v>6</v>
      </c>
      <c r="AO183" s="319"/>
      <c r="AP183" s="59"/>
      <c r="AQ183" s="61">
        <f t="shared" si="37"/>
      </c>
      <c r="AR183" s="60"/>
      <c r="AS183" s="319"/>
      <c r="AT183" s="59"/>
      <c r="AU183" s="61">
        <f t="shared" si="38"/>
      </c>
      <c r="AV183" s="60"/>
      <c r="AW183" s="321"/>
      <c r="AX183" s="34">
        <f>BC182</f>
        <v>2</v>
      </c>
      <c r="AY183" s="35" t="s">
        <v>10</v>
      </c>
      <c r="AZ183" s="35">
        <f>BD182</f>
        <v>2</v>
      </c>
      <c r="BA183" s="36" t="s">
        <v>7</v>
      </c>
      <c r="BB183" s="72"/>
      <c r="BC183" s="43"/>
      <c r="BD183" s="44"/>
      <c r="BE183" s="80"/>
      <c r="BF183" s="81"/>
      <c r="BG183" s="48"/>
      <c r="BH183" s="44"/>
      <c r="BI183" s="44"/>
      <c r="BJ183" s="48"/>
    </row>
    <row r="184" spans="24:62" ht="10.5" customHeight="1">
      <c r="X184" s="99"/>
      <c r="Y184" s="99"/>
      <c r="Z184" s="96"/>
      <c r="AA184" s="118"/>
      <c r="AB184" s="230" t="s">
        <v>76</v>
      </c>
      <c r="AC184" s="225" t="s">
        <v>17</v>
      </c>
      <c r="AD184" s="62">
        <f>IF(AN178="","",AN178)</f>
        <v>15</v>
      </c>
      <c r="AE184" s="65" t="str">
        <f t="shared" si="39"/>
        <v>-</v>
      </c>
      <c r="AF184" s="18">
        <f>IF(AL178="","",AL178)</f>
        <v>12</v>
      </c>
      <c r="AG184" s="329" t="str">
        <f>IF(AO178="","",IF(AO178="○","×",IF(AO178="×","○")))</f>
        <v>○</v>
      </c>
      <c r="AH184" s="66">
        <f>IF(AN181="","",AN181)</f>
        <v>15</v>
      </c>
      <c r="AI184" s="53" t="str">
        <f aca="true" t="shared" si="40" ref="AI184:AI192">IF(AH184="","","-")</f>
        <v>-</v>
      </c>
      <c r="AJ184" s="18">
        <f>IF(AL181="","",AL181)</f>
        <v>3</v>
      </c>
      <c r="AK184" s="329" t="str">
        <f>IF(AO181="","",IF(AO181="○","×",IF(AO181="×","○")))</f>
        <v>×</v>
      </c>
      <c r="AL184" s="340"/>
      <c r="AM184" s="341"/>
      <c r="AN184" s="341"/>
      <c r="AO184" s="342"/>
      <c r="AP184" s="52">
        <v>8</v>
      </c>
      <c r="AQ184" s="53" t="str">
        <f t="shared" si="37"/>
        <v>-</v>
      </c>
      <c r="AR184" s="54">
        <v>15</v>
      </c>
      <c r="AS184" s="318" t="str">
        <f>IF(AP184&lt;&gt;"",IF(AP184&gt;AR184,IF(AP185&gt;AR185,"○",IF(AP186&gt;AR186,"○","×")),IF(AP185&gt;AR185,IF(AP186&gt;AR186,"○","×"),"×")),"")</f>
        <v>×</v>
      </c>
      <c r="AT184" s="52">
        <v>10</v>
      </c>
      <c r="AU184" s="53" t="str">
        <f t="shared" si="38"/>
        <v>-</v>
      </c>
      <c r="AV184" s="54">
        <v>15</v>
      </c>
      <c r="AW184" s="322" t="str">
        <f>IF(AT184&lt;&gt;"",IF(AT184&gt;AV184,IF(AT185&gt;AV185,"○",IF(AT186&gt;AV186,"○","×")),IF(AT185&gt;AV185,IF(AT186&gt;AV186,"○","×"),"×")),"")</f>
        <v>×</v>
      </c>
      <c r="AX184" s="398" t="s">
        <v>251</v>
      </c>
      <c r="AY184" s="399"/>
      <c r="AZ184" s="399"/>
      <c r="BA184" s="400"/>
      <c r="BB184" s="72"/>
      <c r="BC184" s="27"/>
      <c r="BD184" s="28"/>
      <c r="BE184" s="73"/>
      <c r="BF184" s="74"/>
      <c r="BG184" s="30"/>
      <c r="BH184" s="28"/>
      <c r="BI184" s="28"/>
      <c r="BJ184" s="30"/>
    </row>
    <row r="185" spans="24:62" ht="10.5" customHeight="1">
      <c r="X185" s="99"/>
      <c r="Y185" s="99"/>
      <c r="Z185" s="96"/>
      <c r="AA185" s="118"/>
      <c r="AB185" s="230" t="s">
        <v>168</v>
      </c>
      <c r="AC185" s="225" t="s">
        <v>17</v>
      </c>
      <c r="AD185" s="62">
        <f>IF(AN179="","",AN179)</f>
        <v>15</v>
      </c>
      <c r="AE185" s="53" t="str">
        <f t="shared" si="39"/>
        <v>-</v>
      </c>
      <c r="AF185" s="18">
        <f>IF(AL179="","",AL179)</f>
        <v>4</v>
      </c>
      <c r="AG185" s="330">
        <f>IF(AI182="","",AI182)</f>
      </c>
      <c r="AH185" s="66">
        <f>IF(AN182="","",AN182)</f>
        <v>10</v>
      </c>
      <c r="AI185" s="53" t="str">
        <f t="shared" si="40"/>
        <v>-</v>
      </c>
      <c r="AJ185" s="18">
        <f>IF(AL182="","",AL182)</f>
        <v>15</v>
      </c>
      <c r="AK185" s="330" t="str">
        <f>IF(AM182="","",AM182)</f>
        <v>-</v>
      </c>
      <c r="AL185" s="343"/>
      <c r="AM185" s="312"/>
      <c r="AN185" s="312"/>
      <c r="AO185" s="313"/>
      <c r="AP185" s="52">
        <v>15</v>
      </c>
      <c r="AQ185" s="53" t="str">
        <f t="shared" si="37"/>
        <v>-</v>
      </c>
      <c r="AR185" s="54">
        <v>12</v>
      </c>
      <c r="AS185" s="318"/>
      <c r="AT185" s="52">
        <v>13</v>
      </c>
      <c r="AU185" s="53" t="str">
        <f t="shared" si="38"/>
        <v>-</v>
      </c>
      <c r="AV185" s="54">
        <v>15</v>
      </c>
      <c r="AW185" s="321"/>
      <c r="AX185" s="368"/>
      <c r="AY185" s="369"/>
      <c r="AZ185" s="369"/>
      <c r="BA185" s="370"/>
      <c r="BB185" s="72"/>
      <c r="BC185" s="27">
        <f>COUNTIF(AD184:AW186,"○")</f>
        <v>1</v>
      </c>
      <c r="BD185" s="28">
        <f>COUNTIF(AD184:AW186,"×")</f>
        <v>3</v>
      </c>
      <c r="BE185" s="73">
        <f>(IF((AD184&gt;AF184),1,0))+(IF((AD185&gt;AF185),1,0))+(IF((AD186&gt;AF186),1,0))+(IF((AH184&gt;AJ184),1,0))+(IF((AH185&gt;AJ185),1,0))+(IF((AH186&gt;AJ186),1,0))+(IF((AL184&gt;AN184),1,0))+(IF((AL185&gt;AN185),1,0))+(IF((AL186&gt;AN186),1,0))+(IF((AP184&gt;AR184),1,0))+(IF((AP185&gt;AR185),1,0))+(IF((AP186&gt;AR186),1,0))+(IF((AT184&gt;AV184),1,0))+(IF((AT185&gt;AV185),1,0))+(IF((AT186&gt;AV186),1,0))</f>
        <v>4</v>
      </c>
      <c r="BF185" s="74">
        <f>(IF((AD184&lt;AF184),1,0))+(IF((AD185&lt;AF185),1,0))+(IF((AD186&lt;AF186),1,0))+(IF((AH184&lt;AJ184),1,0))+(IF((AH185&lt;AJ185),1,0))+(IF((AH186&lt;AJ186),1,0))+(IF((AL184&lt;AN184),1,0))+(IF((AL185&lt;AN185),1,0))+(IF((AL186&lt;AN186),1,0))+(IF((AP184&lt;AR184),1,0))+(IF((AP185&lt;AR185),1,0))+(IF((AP186&lt;AR186),1,0))+(IF((AT184&lt;AV184),1,0))+(IF((AT185&lt;AV185),1,0))+(IF((AT186&lt;AV186),1,0))</f>
        <v>6</v>
      </c>
      <c r="BG185" s="75">
        <f>BE185-BF185</f>
        <v>-2</v>
      </c>
      <c r="BH185" s="28">
        <f>SUM(AD184:AD186,AH184:AH186,AL184:AL186,AP184:AP186,AT184:AT186)</f>
        <v>119</v>
      </c>
      <c r="BI185" s="28">
        <f>SUM(AF184:AF186,AJ184:AJ186,AN184:AN186,AR184:AR186,AV184:AV186)</f>
        <v>121</v>
      </c>
      <c r="BJ185" s="30">
        <f>BH185-BI185</f>
        <v>-2</v>
      </c>
    </row>
    <row r="186" spans="24:62" ht="10.5" customHeight="1">
      <c r="X186" s="99"/>
      <c r="Y186" s="99"/>
      <c r="Z186" s="96"/>
      <c r="AA186" s="118"/>
      <c r="AB186" s="226"/>
      <c r="AC186" s="227"/>
      <c r="AD186" s="62">
        <f>IF(AN180="","",AN180)</f>
      </c>
      <c r="AE186" s="53">
        <f t="shared" si="39"/>
      </c>
      <c r="AF186" s="18">
        <f>IF(AL180="","",AL180)</f>
      </c>
      <c r="AG186" s="330">
        <f>IF(AI183="","",AI183)</f>
      </c>
      <c r="AH186" s="66">
        <f>IF(AN183="","",AN183)</f>
        <v>6</v>
      </c>
      <c r="AI186" s="53" t="str">
        <f t="shared" si="40"/>
        <v>-</v>
      </c>
      <c r="AJ186" s="18">
        <f>IF(AL183="","",AL183)</f>
        <v>15</v>
      </c>
      <c r="AK186" s="330" t="str">
        <f>IF(AM183="","",AM183)</f>
        <v>-</v>
      </c>
      <c r="AL186" s="343"/>
      <c r="AM186" s="312"/>
      <c r="AN186" s="312"/>
      <c r="AO186" s="313"/>
      <c r="AP186" s="52">
        <v>12</v>
      </c>
      <c r="AQ186" s="53" t="str">
        <f t="shared" si="37"/>
        <v>-</v>
      </c>
      <c r="AR186" s="54">
        <v>15</v>
      </c>
      <c r="AS186" s="319"/>
      <c r="AT186" s="52"/>
      <c r="AU186" s="53">
        <f>IF(AT186="","","-")</f>
      </c>
      <c r="AV186" s="54"/>
      <c r="AW186" s="323"/>
      <c r="AX186" s="34">
        <f>BC185</f>
        <v>1</v>
      </c>
      <c r="AY186" s="249" t="s">
        <v>10</v>
      </c>
      <c r="AZ186" s="35">
        <f>BD185</f>
        <v>3</v>
      </c>
      <c r="BA186" s="36" t="s">
        <v>7</v>
      </c>
      <c r="BB186" s="72"/>
      <c r="BC186" s="27"/>
      <c r="BD186" s="28"/>
      <c r="BE186" s="73"/>
      <c r="BF186" s="74"/>
      <c r="BG186" s="30"/>
      <c r="BH186" s="28"/>
      <c r="BI186" s="28"/>
      <c r="BJ186" s="30"/>
    </row>
    <row r="187" spans="24:62" ht="10.5" customHeight="1">
      <c r="X187" s="99"/>
      <c r="Y187" s="99"/>
      <c r="Z187" s="96"/>
      <c r="AA187" s="118"/>
      <c r="AB187" s="224" t="s">
        <v>169</v>
      </c>
      <c r="AC187" s="228" t="s">
        <v>31</v>
      </c>
      <c r="AD187" s="82">
        <f>IF(AR178="","",AR178)</f>
        <v>13</v>
      </c>
      <c r="AE187" s="65" t="str">
        <f t="shared" si="39"/>
        <v>-</v>
      </c>
      <c r="AF187" s="22">
        <f>IF(AP178="","",AP178)</f>
        <v>15</v>
      </c>
      <c r="AG187" s="373" t="str">
        <f>IF(AS178="","",IF(AS178="○","×",IF(AS178="×","○")))</f>
        <v>×</v>
      </c>
      <c r="AH187" s="68">
        <f>IF(AR181="","",AR181)</f>
        <v>13</v>
      </c>
      <c r="AI187" s="65" t="str">
        <f t="shared" si="40"/>
        <v>-</v>
      </c>
      <c r="AJ187" s="22">
        <f>IF(AP181="","",AP181)</f>
        <v>15</v>
      </c>
      <c r="AK187" s="329" t="str">
        <f>IF(AS181="","",IF(AS181="○","×",IF(AS181="×","○")))</f>
        <v>×</v>
      </c>
      <c r="AL187" s="22">
        <f>IF(AR184="","",AR184)</f>
        <v>15</v>
      </c>
      <c r="AM187" s="65" t="str">
        <f aca="true" t="shared" si="41" ref="AM187:AM192">IF(AL187="","","-")</f>
        <v>-</v>
      </c>
      <c r="AN187" s="22">
        <f>IF(AP184="","",AP184)</f>
        <v>8</v>
      </c>
      <c r="AO187" s="329" t="str">
        <f>IF(AS184="","",IF(AS184="○","×",IF(AS184="×","○")))</f>
        <v>○</v>
      </c>
      <c r="AP187" s="340"/>
      <c r="AQ187" s="341"/>
      <c r="AR187" s="341"/>
      <c r="AS187" s="342"/>
      <c r="AT187" s="76">
        <v>15</v>
      </c>
      <c r="AU187" s="65" t="str">
        <f>IF(AT187="","","-")</f>
        <v>-</v>
      </c>
      <c r="AV187" s="77">
        <v>11</v>
      </c>
      <c r="AW187" s="321" t="str">
        <f>IF(AT187&lt;&gt;"",IF(AT187&gt;AV187,IF(AT188&gt;AV188,"○",IF(AT189&gt;AV189,"○","×")),IF(AT188&gt;AV188,IF(AT189&gt;AV189,"○","×"),"×")),"")</f>
        <v>×</v>
      </c>
      <c r="AX187" s="398" t="s">
        <v>258</v>
      </c>
      <c r="AY187" s="399"/>
      <c r="AZ187" s="399"/>
      <c r="BA187" s="400"/>
      <c r="BB187" s="72"/>
      <c r="BC187" s="40"/>
      <c r="BD187" s="41"/>
      <c r="BE187" s="78"/>
      <c r="BF187" s="79"/>
      <c r="BG187" s="42"/>
      <c r="BH187" s="41"/>
      <c r="BI187" s="41"/>
      <c r="BJ187" s="42"/>
    </row>
    <row r="188" spans="24:62" ht="10.5" customHeight="1">
      <c r="X188" s="96"/>
      <c r="Y188" s="97"/>
      <c r="Z188" s="96"/>
      <c r="AA188" s="118"/>
      <c r="AB188" s="224" t="s">
        <v>170</v>
      </c>
      <c r="AC188" s="225" t="s">
        <v>31</v>
      </c>
      <c r="AD188" s="62">
        <f>IF(AR179="","",AR179)</f>
        <v>5</v>
      </c>
      <c r="AE188" s="53" t="str">
        <f t="shared" si="39"/>
        <v>-</v>
      </c>
      <c r="AF188" s="18">
        <f>IF(AP179="","",AP179)</f>
        <v>15</v>
      </c>
      <c r="AG188" s="374" t="str">
        <f>IF(AI185="","",AI185)</f>
        <v>-</v>
      </c>
      <c r="AH188" s="66">
        <f>IF(AR182="","",AR182)</f>
        <v>12</v>
      </c>
      <c r="AI188" s="53" t="str">
        <f t="shared" si="40"/>
        <v>-</v>
      </c>
      <c r="AJ188" s="18">
        <f>IF(AP182="","",AP182)</f>
        <v>15</v>
      </c>
      <c r="AK188" s="330">
        <f>IF(AM185="","",AM185)</f>
      </c>
      <c r="AL188" s="18">
        <f>IF(AR185="","",AR185)</f>
        <v>12</v>
      </c>
      <c r="AM188" s="53" t="str">
        <f t="shared" si="41"/>
        <v>-</v>
      </c>
      <c r="AN188" s="18">
        <f>IF(AP185="","",AP185)</f>
        <v>15</v>
      </c>
      <c r="AO188" s="330" t="str">
        <f>IF(AQ185="","",AQ185)</f>
        <v>-</v>
      </c>
      <c r="AP188" s="343"/>
      <c r="AQ188" s="312"/>
      <c r="AR188" s="312"/>
      <c r="AS188" s="313"/>
      <c r="AT188" s="52">
        <v>9</v>
      </c>
      <c r="AU188" s="53" t="str">
        <f>IF(AT188="","","-")</f>
        <v>-</v>
      </c>
      <c r="AV188" s="54">
        <v>15</v>
      </c>
      <c r="AW188" s="321"/>
      <c r="AX188" s="368"/>
      <c r="AY188" s="369"/>
      <c r="AZ188" s="369"/>
      <c r="BA188" s="370"/>
      <c r="BB188" s="72"/>
      <c r="BC188" s="27">
        <f>COUNTIF(AD187:AW189,"○")</f>
        <v>1</v>
      </c>
      <c r="BD188" s="28">
        <f>COUNTIF(AD187:AW189,"×")</f>
        <v>3</v>
      </c>
      <c r="BE188" s="73">
        <f>(IF((AD187&gt;AF187),1,0))+(IF((AD188&gt;AF188),1,0))+(IF((AD189&gt;AF189),1,0))+(IF((AH187&gt;AJ187),1,0))+(IF((AH188&gt;AJ188),1,0))+(IF((AH189&gt;AJ189),1,0))+(IF((AL187&gt;AN187),1,0))+(IF((AL188&gt;AN188),1,0))+(IF((AL189&gt;AN189),1,0))+(IF((AP187&gt;AR187),1,0))+(IF((AP188&gt;AR188),1,0))+(IF((AP189&gt;AR189),1,0))+(IF((AT187&gt;AV187),1,0))+(IF((AT188&gt;AV188),1,0))+(IF((AT189&gt;AV189),1,0))</f>
        <v>3</v>
      </c>
      <c r="BF188" s="74">
        <f>(IF((AD187&lt;AF187),1,0))+(IF((AD188&lt;AF188),1,0))+(IF((AD189&lt;AF189),1,0))+(IF((AH187&lt;AJ187),1,0))+(IF((AH188&lt;AJ188),1,0))+(IF((AH189&lt;AJ189),1,0))+(IF((AL187&lt;AN187),1,0))+(IF((AL188&lt;AN188),1,0))+(IF((AL189&lt;AN189),1,0))+(IF((AP187&lt;AR187),1,0))+(IF((AP188&lt;AR188),1,0))+(IF((AP189&lt;AR189),1,0))+(IF((AT187&lt;AV187),1,0))+(IF((AT188&lt;AV188),1,0))+(IF((AT189&lt;AV189),1,0))</f>
        <v>7</v>
      </c>
      <c r="BG188" s="75">
        <f>BE188-BF188</f>
        <v>-4</v>
      </c>
      <c r="BH188" s="28">
        <f>SUM(AD187:AD189,AH187:AH189,AL187:AL189,AP187:AP189,AT187:AT189)</f>
        <v>113</v>
      </c>
      <c r="BI188" s="28">
        <f>SUM(AF187:AF189,AJ187:AJ189,AN187:AN189,AR187:AR189,AV187:AV189)</f>
        <v>136</v>
      </c>
      <c r="BJ188" s="30">
        <f>BH188-BI188</f>
        <v>-23</v>
      </c>
    </row>
    <row r="189" spans="24:62" ht="10.5" customHeight="1">
      <c r="X189" s="96"/>
      <c r="Y189" s="97"/>
      <c r="Z189" s="96"/>
      <c r="AA189" s="118"/>
      <c r="AB189" s="230"/>
      <c r="AC189" s="227"/>
      <c r="AD189" s="62">
        <f>IF(AR180="","",AR180)</f>
      </c>
      <c r="AE189" s="53">
        <f t="shared" si="39"/>
      </c>
      <c r="AF189" s="18">
        <f>IF(AP180="","",AP180)</f>
      </c>
      <c r="AG189" s="374" t="str">
        <f>IF(AI186="","",AI186)</f>
        <v>-</v>
      </c>
      <c r="AH189" s="66">
        <f>IF(AR183="","",AR183)</f>
      </c>
      <c r="AI189" s="53">
        <f t="shared" si="40"/>
      </c>
      <c r="AJ189" s="18">
        <f>IF(AP183="","",AP183)</f>
      </c>
      <c r="AK189" s="330">
        <f>IF(AM186="","",AM186)</f>
      </c>
      <c r="AL189" s="18">
        <f>IF(AR186="","",AR186)</f>
        <v>15</v>
      </c>
      <c r="AM189" s="53" t="str">
        <f t="shared" si="41"/>
        <v>-</v>
      </c>
      <c r="AN189" s="18">
        <f>IF(AP186="","",AP186)</f>
        <v>12</v>
      </c>
      <c r="AO189" s="330" t="str">
        <f>IF(AQ186="","",AQ186)</f>
        <v>-</v>
      </c>
      <c r="AP189" s="343"/>
      <c r="AQ189" s="312"/>
      <c r="AR189" s="312"/>
      <c r="AS189" s="313"/>
      <c r="AT189" s="52">
        <v>4</v>
      </c>
      <c r="AU189" s="53" t="str">
        <f>IF(AT189="","","-")</f>
        <v>-</v>
      </c>
      <c r="AV189" s="54">
        <v>15</v>
      </c>
      <c r="AW189" s="323"/>
      <c r="AX189" s="34">
        <f>BC188</f>
        <v>1</v>
      </c>
      <c r="AY189" s="35" t="s">
        <v>10</v>
      </c>
      <c r="AZ189" s="35">
        <f>BD188</f>
        <v>3</v>
      </c>
      <c r="BA189" s="36" t="s">
        <v>7</v>
      </c>
      <c r="BB189" s="72"/>
      <c r="BC189" s="43"/>
      <c r="BD189" s="44"/>
      <c r="BE189" s="80"/>
      <c r="BF189" s="81"/>
      <c r="BG189" s="48"/>
      <c r="BH189" s="44"/>
      <c r="BI189" s="44"/>
      <c r="BJ189" s="48"/>
    </row>
    <row r="190" spans="24:62" ht="10.5" customHeight="1">
      <c r="X190" s="99"/>
      <c r="Y190" s="99"/>
      <c r="Z190" s="96"/>
      <c r="AA190" s="118"/>
      <c r="AB190" s="234" t="s">
        <v>171</v>
      </c>
      <c r="AC190" s="231" t="s">
        <v>173</v>
      </c>
      <c r="AD190" s="82">
        <f>IF(AV178="","",AV178)</f>
        <v>12</v>
      </c>
      <c r="AE190" s="65" t="str">
        <f t="shared" si="39"/>
        <v>-</v>
      </c>
      <c r="AF190" s="22">
        <f>IF(AT178="","",AT178)</f>
        <v>15</v>
      </c>
      <c r="AG190" s="373" t="str">
        <f>IF(AW178="","",IF(AW178="○","×",IF(AW178="×","○")))</f>
        <v>×</v>
      </c>
      <c r="AH190" s="68">
        <f>IF(AV181="","",AV181)</f>
        <v>15</v>
      </c>
      <c r="AI190" s="65" t="str">
        <f t="shared" si="40"/>
        <v>-</v>
      </c>
      <c r="AJ190" s="22">
        <f>IF(AT181="","",AT181)</f>
        <v>9</v>
      </c>
      <c r="AK190" s="329" t="str">
        <f>IF(AW181="","",IF(AW181="○","×",IF(AW181="×","○")))</f>
        <v>○</v>
      </c>
      <c r="AL190" s="22">
        <f>IF(AV184="","",AV184)</f>
        <v>15</v>
      </c>
      <c r="AM190" s="65" t="str">
        <f t="shared" si="41"/>
        <v>-</v>
      </c>
      <c r="AN190" s="22">
        <f>IF(AT184="","",AT184)</f>
        <v>10</v>
      </c>
      <c r="AO190" s="329" t="str">
        <f>IF(AW184="","",IF(AW184="○","×",IF(AW184="×","○")))</f>
        <v>○</v>
      </c>
      <c r="AP190" s="68">
        <f>IF(AV187="","",AV187)</f>
        <v>11</v>
      </c>
      <c r="AQ190" s="65" t="str">
        <f>IF(AP190="","","-")</f>
        <v>-</v>
      </c>
      <c r="AR190" s="22">
        <f>IF(AT187="","",AT187)</f>
        <v>15</v>
      </c>
      <c r="AS190" s="329" t="str">
        <f>IF(AW187="","",IF(AW187="○","×",IF(AW187="×","○")))</f>
        <v>○</v>
      </c>
      <c r="AT190" s="340"/>
      <c r="AU190" s="341"/>
      <c r="AV190" s="341"/>
      <c r="AW190" s="342"/>
      <c r="AX190" s="398" t="s">
        <v>250</v>
      </c>
      <c r="AY190" s="399"/>
      <c r="AZ190" s="399"/>
      <c r="BA190" s="400"/>
      <c r="BB190" s="72"/>
      <c r="BC190" s="27"/>
      <c r="BD190" s="28"/>
      <c r="BE190" s="73"/>
      <c r="BF190" s="74"/>
      <c r="BG190" s="30"/>
      <c r="BH190" s="28"/>
      <c r="BI190" s="28"/>
      <c r="BJ190" s="30"/>
    </row>
    <row r="191" spans="24:62" ht="10.5" customHeight="1">
      <c r="X191" s="96"/>
      <c r="Y191" s="97"/>
      <c r="Z191" s="96"/>
      <c r="AA191" s="118"/>
      <c r="AB191" s="230" t="s">
        <v>172</v>
      </c>
      <c r="AC191" s="225" t="s">
        <v>173</v>
      </c>
      <c r="AD191" s="62">
        <f>IF(AV179="","",AV179)</f>
        <v>15</v>
      </c>
      <c r="AE191" s="53" t="str">
        <f t="shared" si="39"/>
        <v>-</v>
      </c>
      <c r="AF191" s="18">
        <f>IF(AT179="","",AT179)</f>
        <v>12</v>
      </c>
      <c r="AG191" s="374">
        <f>IF(AI182="","",AI182)</f>
      </c>
      <c r="AH191" s="66">
        <f>IF(AV182="","",AV182)</f>
        <v>15</v>
      </c>
      <c r="AI191" s="53" t="str">
        <f t="shared" si="40"/>
        <v>-</v>
      </c>
      <c r="AJ191" s="18">
        <f>IF(AT182="","",AT182)</f>
        <v>4</v>
      </c>
      <c r="AK191" s="330" t="str">
        <f>IF(AM188="","",AM188)</f>
        <v>-</v>
      </c>
      <c r="AL191" s="18">
        <f>IF(AV185="","",AV185)</f>
        <v>15</v>
      </c>
      <c r="AM191" s="53" t="str">
        <f t="shared" si="41"/>
        <v>-</v>
      </c>
      <c r="AN191" s="18">
        <f>IF(AT185="","",AT185)</f>
        <v>13</v>
      </c>
      <c r="AO191" s="330">
        <f>IF(AQ188="","",AQ188)</f>
      </c>
      <c r="AP191" s="66">
        <f>IF(AV188="","",AV188)</f>
        <v>15</v>
      </c>
      <c r="AQ191" s="53" t="str">
        <f>IF(AP191="","","-")</f>
        <v>-</v>
      </c>
      <c r="AR191" s="18">
        <f>IF(AT188="","",AT188)</f>
        <v>9</v>
      </c>
      <c r="AS191" s="330" t="str">
        <f>IF(AU188="","",AU188)</f>
        <v>-</v>
      </c>
      <c r="AT191" s="343"/>
      <c r="AU191" s="312"/>
      <c r="AV191" s="312"/>
      <c r="AW191" s="313"/>
      <c r="AX191" s="368"/>
      <c r="AY191" s="369"/>
      <c r="AZ191" s="369"/>
      <c r="BA191" s="370"/>
      <c r="BB191" s="72"/>
      <c r="BC191" s="27">
        <f>COUNTIF(AD190:AW192,"○")</f>
        <v>3</v>
      </c>
      <c r="BD191" s="28">
        <f>COUNTIF(AD190:AW192,"×")</f>
        <v>1</v>
      </c>
      <c r="BE191" s="73">
        <f>(IF((AD190&gt;AF190),1,0))+(IF((AD191&gt;AF191),1,0))+(IF((AD192&gt;AF192),1,0))+(IF((AH190&gt;AJ190),1,0))+(IF((AH191&gt;AJ191),1,0))+(IF((AH192&gt;AJ192),1,0))+(IF((AL190&gt;AN190),1,0))+(IF((AL191&gt;AN191),1,0))+(IF((AL192&gt;AN192),1,0))+(IF((AP190&gt;AR190),1,0))+(IF((AP191&gt;AR191),1,0))+(IF((AP192&gt;AR192),1,0))+(IF((AT190&gt;AV190),1,0))+(IF((AT191&gt;AV191),1,0))+(IF((AT192&gt;AV192),1,0))</f>
        <v>7</v>
      </c>
      <c r="BF191" s="74">
        <f>(IF((AD190&lt;AF190),1,0))+(IF((AD191&lt;AF191),1,0))+(IF((AD192&lt;AF192),1,0))+(IF((AH190&lt;AJ190),1,0))+(IF((AH191&lt;AJ191),1,0))+(IF((AH192&lt;AJ192),1,0))+(IF((AL190&lt;AN190),1,0))+(IF((AL191&lt;AN191),1,0))+(IF((AL192&lt;AN192),1,0))+(IF((AP190&lt;AR190),1,0))+(IF((AP191&lt;AR191),1,0))+(IF((AP192&lt;AR192),1,0))+(IF((AT190&lt;AV190),1,0))+(IF((AT191&lt;AV191),1,0))+(IF((AT192&lt;AV192),1,0))</f>
        <v>3</v>
      </c>
      <c r="BG191" s="75">
        <f>BE191-BF191</f>
        <v>4</v>
      </c>
      <c r="BH191" s="28">
        <f>SUM(AD190:AD192,AH190:AH192,AL190:AL192,AP190:AP192,AT190:AT192)</f>
        <v>138</v>
      </c>
      <c r="BI191" s="28">
        <f>SUM(AF190:AF192,AJ190:AJ192,AN190:AN192,AR190:AR192,AV190:AV192)</f>
        <v>106</v>
      </c>
      <c r="BJ191" s="30">
        <f>BH191-BI191</f>
        <v>32</v>
      </c>
    </row>
    <row r="192" spans="2:62" ht="10.5" customHeight="1" thickBot="1">
      <c r="B192" s="116"/>
      <c r="C192" s="88"/>
      <c r="D192" s="96"/>
      <c r="E192" s="97"/>
      <c r="F192" s="96"/>
      <c r="G192" s="99"/>
      <c r="H192" s="99"/>
      <c r="I192" s="99"/>
      <c r="J192" s="99"/>
      <c r="K192" s="99"/>
      <c r="L192" s="96"/>
      <c r="M192" s="97"/>
      <c r="N192" s="96"/>
      <c r="O192" s="118"/>
      <c r="P192" s="96"/>
      <c r="Q192" s="97"/>
      <c r="R192" s="96"/>
      <c r="S192" s="118"/>
      <c r="T192" s="96"/>
      <c r="U192" s="97"/>
      <c r="V192" s="96"/>
      <c r="W192" s="118"/>
      <c r="X192" s="96"/>
      <c r="Y192" s="97"/>
      <c r="Z192" s="96"/>
      <c r="AA192" s="118"/>
      <c r="AB192" s="93"/>
      <c r="AC192" s="233"/>
      <c r="AD192" s="69">
        <f>IF(AV180="","",AV180)</f>
        <v>10</v>
      </c>
      <c r="AE192" s="70" t="str">
        <f t="shared" si="39"/>
        <v>-</v>
      </c>
      <c r="AF192" s="19">
        <f>IF(AT180="","",AT180)</f>
        <v>15</v>
      </c>
      <c r="AG192" s="380">
        <f>IF(AI183="","",AI183)</f>
      </c>
      <c r="AH192" s="71">
        <f>IF(AV183="","",AV183)</f>
      </c>
      <c r="AI192" s="70">
        <f t="shared" si="40"/>
      </c>
      <c r="AJ192" s="19">
        <f>IF(AT183="","",AT183)</f>
      </c>
      <c r="AK192" s="384" t="str">
        <f>IF(AM189="","",AM189)</f>
        <v>-</v>
      </c>
      <c r="AL192" s="19">
        <f>IF(AV186="","",AV186)</f>
      </c>
      <c r="AM192" s="70">
        <f t="shared" si="41"/>
      </c>
      <c r="AN192" s="19">
        <f>IF(AT186="","",AT186)</f>
      </c>
      <c r="AO192" s="384">
        <f>IF(AQ189="","",AQ189)</f>
      </c>
      <c r="AP192" s="71">
        <f>IF(AV189="","",AV189)</f>
        <v>15</v>
      </c>
      <c r="AQ192" s="70" t="str">
        <f>IF(AP192="","","-")</f>
        <v>-</v>
      </c>
      <c r="AR192" s="19">
        <f>IF(AT189="","",AT189)</f>
        <v>4</v>
      </c>
      <c r="AS192" s="384" t="str">
        <f>IF(AU189="","",AU189)</f>
        <v>-</v>
      </c>
      <c r="AT192" s="381"/>
      <c r="AU192" s="382"/>
      <c r="AV192" s="382"/>
      <c r="AW192" s="383"/>
      <c r="AX192" s="49">
        <f>BC191</f>
        <v>3</v>
      </c>
      <c r="AY192" s="50" t="s">
        <v>10</v>
      </c>
      <c r="AZ192" s="50">
        <f>BD191</f>
        <v>1</v>
      </c>
      <c r="BA192" s="51" t="s">
        <v>7</v>
      </c>
      <c r="BB192" s="72"/>
      <c r="BC192" s="43"/>
      <c r="BD192" s="44"/>
      <c r="BE192" s="80"/>
      <c r="BF192" s="81"/>
      <c r="BG192" s="48"/>
      <c r="BH192" s="44"/>
      <c r="BI192" s="44"/>
      <c r="BJ192" s="48"/>
    </row>
    <row r="193" spans="2:57" ht="10.5" customHeight="1">
      <c r="B193" s="116"/>
      <c r="C193" s="88"/>
      <c r="D193" s="96"/>
      <c r="E193" s="97"/>
      <c r="F193" s="96"/>
      <c r="G193" s="99"/>
      <c r="H193" s="99"/>
      <c r="I193" s="99"/>
      <c r="J193" s="99"/>
      <c r="K193" s="99"/>
      <c r="L193" s="96"/>
      <c r="M193" s="97"/>
      <c r="N193" s="96"/>
      <c r="O193" s="118"/>
      <c r="P193" s="96"/>
      <c r="Q193" s="97"/>
      <c r="R193" s="96"/>
      <c r="S193" s="118"/>
      <c r="T193" s="96"/>
      <c r="U193" s="97"/>
      <c r="V193" s="96"/>
      <c r="W193" s="118"/>
      <c r="X193" s="96"/>
      <c r="Y193" s="97"/>
      <c r="Z193" s="96"/>
      <c r="AA193" s="118"/>
      <c r="AY193" s="2"/>
      <c r="AZ193" s="2"/>
      <c r="BA193" s="2"/>
      <c r="BB193" s="2"/>
      <c r="BC193" s="2"/>
      <c r="BD193" s="2"/>
      <c r="BE193" s="2"/>
    </row>
    <row r="194" spans="2:57" ht="10.5" customHeight="1" thickBot="1">
      <c r="B194" s="116"/>
      <c r="C194" s="88"/>
      <c r="D194" s="96"/>
      <c r="E194" s="97"/>
      <c r="F194" s="96"/>
      <c r="G194" s="99"/>
      <c r="H194" s="99"/>
      <c r="I194" s="99"/>
      <c r="J194" s="99"/>
      <c r="K194" s="99"/>
      <c r="L194" s="96"/>
      <c r="M194" s="97"/>
      <c r="N194" s="96"/>
      <c r="O194" s="118"/>
      <c r="P194" s="96"/>
      <c r="Q194" s="97"/>
      <c r="R194" s="96"/>
      <c r="S194" s="118"/>
      <c r="T194" s="96"/>
      <c r="U194" s="97"/>
      <c r="V194" s="96"/>
      <c r="W194" s="118"/>
      <c r="X194" s="96"/>
      <c r="Y194" s="97"/>
      <c r="Z194" s="96"/>
      <c r="AA194" s="118"/>
      <c r="AY194" s="2"/>
      <c r="AZ194" s="2"/>
      <c r="BA194" s="2"/>
      <c r="BB194" s="2"/>
      <c r="BC194" s="2"/>
      <c r="BD194" s="2"/>
      <c r="BE194" s="2"/>
    </row>
    <row r="195" spans="2:57" ht="10.5" customHeight="1" thickBot="1">
      <c r="B195" s="157"/>
      <c r="C195" s="158"/>
      <c r="D195" s="159"/>
      <c r="E195" s="160"/>
      <c r="F195" s="159"/>
      <c r="G195" s="161"/>
      <c r="H195" s="161"/>
      <c r="I195" s="161"/>
      <c r="J195" s="161"/>
      <c r="K195" s="161"/>
      <c r="L195" s="159"/>
      <c r="M195" s="160"/>
      <c r="N195" s="159"/>
      <c r="O195" s="162"/>
      <c r="P195" s="159"/>
      <c r="Q195" s="160"/>
      <c r="R195" s="159"/>
      <c r="S195" s="162"/>
      <c r="T195" s="159"/>
      <c r="U195" s="160"/>
      <c r="V195" s="159"/>
      <c r="W195" s="162"/>
      <c r="X195" s="159"/>
      <c r="Y195" s="160"/>
      <c r="Z195" s="159"/>
      <c r="AA195" s="162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2"/>
      <c r="BC195" s="2"/>
      <c r="BD195" s="2"/>
      <c r="BE195" s="2"/>
    </row>
    <row r="196" spans="18:58" ht="10.5" customHeight="1">
      <c r="R196" s="3"/>
      <c r="S196" s="3"/>
      <c r="T196" s="3"/>
      <c r="U196" s="3"/>
      <c r="V196" s="3"/>
      <c r="W196" s="3"/>
      <c r="X196" s="4"/>
      <c r="Y196" s="4"/>
      <c r="Z196" s="4"/>
      <c r="AA196" s="4"/>
      <c r="AB196" s="345" t="s">
        <v>179</v>
      </c>
      <c r="AC196" s="346"/>
      <c r="AD196" s="328" t="str">
        <f>AB198</f>
        <v>藤枝教悦</v>
      </c>
      <c r="AE196" s="325"/>
      <c r="AF196" s="325"/>
      <c r="AG196" s="326"/>
      <c r="AH196" s="324" t="str">
        <f>AB201</f>
        <v>松村源内</v>
      </c>
      <c r="AI196" s="325"/>
      <c r="AJ196" s="325"/>
      <c r="AK196" s="326"/>
      <c r="AL196" s="324" t="str">
        <f>AB204</f>
        <v>石川圭</v>
      </c>
      <c r="AM196" s="325"/>
      <c r="AN196" s="325"/>
      <c r="AO196" s="326"/>
      <c r="AP196" s="324" t="str">
        <f>AB207</f>
        <v>高橋亮</v>
      </c>
      <c r="AQ196" s="325"/>
      <c r="AR196" s="325"/>
      <c r="AS196" s="327"/>
      <c r="AT196" s="394" t="s">
        <v>1</v>
      </c>
      <c r="AU196" s="395"/>
      <c r="AV196" s="395"/>
      <c r="AW196" s="396"/>
      <c r="AX196" s="26"/>
      <c r="AY196" s="332" t="s">
        <v>3</v>
      </c>
      <c r="AZ196" s="334"/>
      <c r="BA196" s="332" t="s">
        <v>4</v>
      </c>
      <c r="BB196" s="333"/>
      <c r="BC196" s="334"/>
      <c r="BD196" s="335" t="s">
        <v>5</v>
      </c>
      <c r="BE196" s="336"/>
      <c r="BF196" s="337"/>
    </row>
    <row r="197" spans="18:58" ht="10.5" customHeight="1" thickBot="1">
      <c r="R197" s="3"/>
      <c r="S197" s="3"/>
      <c r="T197" s="3"/>
      <c r="U197" s="3"/>
      <c r="V197" s="3"/>
      <c r="W197" s="3"/>
      <c r="X197" s="4"/>
      <c r="Y197" s="4"/>
      <c r="Z197" s="4"/>
      <c r="AA197" s="4"/>
      <c r="AB197" s="347"/>
      <c r="AC197" s="348"/>
      <c r="AD197" s="386" t="str">
        <f>AB199</f>
        <v>井原厳</v>
      </c>
      <c r="AE197" s="387"/>
      <c r="AF197" s="387"/>
      <c r="AG197" s="388"/>
      <c r="AH197" s="389" t="str">
        <f>AB202</f>
        <v>伊藤彬史</v>
      </c>
      <c r="AI197" s="387"/>
      <c r="AJ197" s="387"/>
      <c r="AK197" s="388"/>
      <c r="AL197" s="389" t="str">
        <f>AB205</f>
        <v>戸田賀貴</v>
      </c>
      <c r="AM197" s="387"/>
      <c r="AN197" s="387"/>
      <c r="AO197" s="388"/>
      <c r="AP197" s="389" t="str">
        <f>AB208</f>
        <v>小倉瑠倭</v>
      </c>
      <c r="AQ197" s="387"/>
      <c r="AR197" s="387"/>
      <c r="AS197" s="390"/>
      <c r="AT197" s="391" t="s">
        <v>2</v>
      </c>
      <c r="AU197" s="392"/>
      <c r="AV197" s="392"/>
      <c r="AW197" s="393"/>
      <c r="AX197" s="26"/>
      <c r="AY197" s="24" t="s">
        <v>6</v>
      </c>
      <c r="AZ197" s="20" t="s">
        <v>7</v>
      </c>
      <c r="BA197" s="24" t="s">
        <v>11</v>
      </c>
      <c r="BB197" s="20" t="s">
        <v>8</v>
      </c>
      <c r="BC197" s="21" t="s">
        <v>9</v>
      </c>
      <c r="BD197" s="20" t="s">
        <v>11</v>
      </c>
      <c r="BE197" s="20" t="s">
        <v>8</v>
      </c>
      <c r="BF197" s="21" t="s">
        <v>9</v>
      </c>
    </row>
    <row r="198" spans="18:58" ht="10.5" customHeight="1">
      <c r="R198" s="3"/>
      <c r="S198" s="3"/>
      <c r="T198" s="3"/>
      <c r="U198" s="3"/>
      <c r="V198" s="3"/>
      <c r="W198" s="3"/>
      <c r="X198" s="4"/>
      <c r="Y198" s="4"/>
      <c r="Z198" s="4"/>
      <c r="AA198" s="4"/>
      <c r="AB198" s="224" t="s">
        <v>183</v>
      </c>
      <c r="AC198" s="225" t="s">
        <v>185</v>
      </c>
      <c r="AD198" s="308"/>
      <c r="AE198" s="309"/>
      <c r="AF198" s="309"/>
      <c r="AG198" s="310"/>
      <c r="AH198" s="52">
        <v>5</v>
      </c>
      <c r="AI198" s="53" t="str">
        <f>IF(AH198="","","-")</f>
        <v>-</v>
      </c>
      <c r="AJ198" s="54">
        <v>15</v>
      </c>
      <c r="AK198" s="317" t="str">
        <f>IF(AH198&lt;&gt;"",IF(AH198&gt;AJ198,IF(AH199&gt;AJ199,"○",IF(AH200&gt;AJ200,"○","×")),IF(AH199&gt;AJ199,IF(AH200&gt;AJ200,"○","×"),"×")),"")</f>
        <v>×</v>
      </c>
      <c r="AL198" s="52">
        <v>4</v>
      </c>
      <c r="AM198" s="55" t="str">
        <f aca="true" t="shared" si="42" ref="AM198:AM203">IF(AL198="","","-")</f>
        <v>-</v>
      </c>
      <c r="AN198" s="56">
        <v>15</v>
      </c>
      <c r="AO198" s="317" t="str">
        <f>IF(AL198&lt;&gt;"",IF(AL198&gt;AN198,IF(AL199&gt;AN199,"○",IF(AL200&gt;AN200,"○","×")),IF(AL199&gt;AN199,IF(AL200&gt;AN200,"○","×"),"×")),"")</f>
        <v>×</v>
      </c>
      <c r="AP198" s="57">
        <v>7</v>
      </c>
      <c r="AQ198" s="55" t="str">
        <f aca="true" t="shared" si="43" ref="AQ198:AQ206">IF(AP198="","","-")</f>
        <v>-</v>
      </c>
      <c r="AR198" s="54">
        <v>15</v>
      </c>
      <c r="AS198" s="320" t="str">
        <f>IF(AP198&lt;&gt;"",IF(AP198&gt;AR198,IF(AP199&gt;AR199,"○",IF(AP200&gt;AR200,"○","×")),IF(AP199&gt;AR199,IF(AP200&gt;AR200,"○","×"),"×")),"")</f>
        <v>×</v>
      </c>
      <c r="AT198" s="365" t="s">
        <v>251</v>
      </c>
      <c r="AU198" s="366"/>
      <c r="AV198" s="366"/>
      <c r="AW198" s="367"/>
      <c r="AX198" s="26"/>
      <c r="AY198" s="37"/>
      <c r="AZ198" s="38"/>
      <c r="BA198" s="25"/>
      <c r="BB198" s="23"/>
      <c r="BC198" s="29"/>
      <c r="BD198" s="38"/>
      <c r="BE198" s="38"/>
      <c r="BF198" s="39"/>
    </row>
    <row r="199" spans="2:58" ht="10.5" customHeight="1">
      <c r="B199" s="351" t="s">
        <v>90</v>
      </c>
      <c r="C199" s="351"/>
      <c r="D199" s="351"/>
      <c r="E199" s="351"/>
      <c r="F199" s="351"/>
      <c r="G199" s="351"/>
      <c r="H199" s="352" t="s">
        <v>98</v>
      </c>
      <c r="I199" s="352"/>
      <c r="J199" s="352"/>
      <c r="K199" s="352"/>
      <c r="L199" s="352"/>
      <c r="M199" s="352"/>
      <c r="N199" s="352"/>
      <c r="O199" s="352"/>
      <c r="P199" s="352"/>
      <c r="Q199" s="352"/>
      <c r="R199" s="3"/>
      <c r="S199" s="3"/>
      <c r="T199" s="3"/>
      <c r="U199" s="3"/>
      <c r="V199" s="3"/>
      <c r="W199" s="3"/>
      <c r="X199" s="4"/>
      <c r="Y199" s="4"/>
      <c r="Z199" s="4"/>
      <c r="AA199" s="4"/>
      <c r="AB199" s="224" t="s">
        <v>184</v>
      </c>
      <c r="AC199" s="225" t="s">
        <v>185</v>
      </c>
      <c r="AD199" s="311"/>
      <c r="AE199" s="312"/>
      <c r="AF199" s="312"/>
      <c r="AG199" s="313"/>
      <c r="AH199" s="52">
        <v>15</v>
      </c>
      <c r="AI199" s="53" t="str">
        <f>IF(AH199="","","-")</f>
        <v>-</v>
      </c>
      <c r="AJ199" s="58">
        <v>13</v>
      </c>
      <c r="AK199" s="318"/>
      <c r="AL199" s="52">
        <v>7</v>
      </c>
      <c r="AM199" s="53" t="str">
        <f t="shared" si="42"/>
        <v>-</v>
      </c>
      <c r="AN199" s="54">
        <v>15</v>
      </c>
      <c r="AO199" s="318"/>
      <c r="AP199" s="52">
        <v>15</v>
      </c>
      <c r="AQ199" s="53" t="str">
        <f t="shared" si="43"/>
        <v>-</v>
      </c>
      <c r="AR199" s="54">
        <v>12</v>
      </c>
      <c r="AS199" s="321"/>
      <c r="AT199" s="368"/>
      <c r="AU199" s="369"/>
      <c r="AV199" s="369"/>
      <c r="AW199" s="370"/>
      <c r="AX199" s="26"/>
      <c r="AY199" s="37">
        <f>COUNTIF(AD198:AS200,"○")</f>
        <v>0</v>
      </c>
      <c r="AZ199" s="38">
        <f>COUNTIF(AD198:AS200,"×")</f>
        <v>3</v>
      </c>
      <c r="BA199" s="31">
        <f>(IF((AD198&gt;AF198),1,0))+(IF((AD199&gt;AF199),1,0))+(IF((AD200&gt;AF200),1,0))+(IF((AH198&gt;AJ198),1,0))+(IF((AH199&gt;AJ199),1,0))+(IF((AH200&gt;AJ200),1,0))+(IF((AL198&gt;AN198),1,0))+(IF((AL199&gt;AN199),1,0))+(IF((AL200&gt;AN200),1,0))+(IF((AP198&gt;AR198),1,0))+(IF((AP199&gt;AR199),1,0))+(IF((AP200&gt;AR200),1,0))</f>
        <v>2</v>
      </c>
      <c r="BB199" s="32">
        <f>(IF((AD198&lt;AF198),1,0))+(IF((AD199&lt;AF199),1,0))+(IF((AD200&lt;AF200),1,0))+(IF((AH198&lt;AJ198),1,0))+(IF((AH199&lt;AJ199),1,0))+(IF((AH200&lt;AJ200),1,0))+(IF((AL198&lt;AN198),1,0))+(IF((AL199&lt;AN199),1,0))+(IF((AL200&lt;AN200),1,0))+(IF((AP198&lt;AR198),1,0))+(IF((AP199&lt;AR199),1,0))+(IF((AP200&lt;AR200),1,0))</f>
        <v>6</v>
      </c>
      <c r="BC199" s="33">
        <f>BA199-BB199</f>
        <v>-4</v>
      </c>
      <c r="BD199" s="38">
        <f>SUM(AD198:AD200,AH198:AH200,AL198:AL200,AP198:AP200)</f>
        <v>71</v>
      </c>
      <c r="BE199" s="38">
        <f>SUM(AF198:AF200,AJ198:AJ200,AN198:AN200,AR198:AR200)</f>
        <v>115</v>
      </c>
      <c r="BF199" s="39">
        <f>BD199-BE199</f>
        <v>-44</v>
      </c>
    </row>
    <row r="200" spans="2:58" ht="10.5" customHeight="1">
      <c r="B200" s="351"/>
      <c r="C200" s="351"/>
      <c r="D200" s="351"/>
      <c r="E200" s="351"/>
      <c r="F200" s="351"/>
      <c r="G200" s="351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"/>
      <c r="S200" s="3"/>
      <c r="T200" s="3"/>
      <c r="U200" s="3"/>
      <c r="V200" s="3"/>
      <c r="W200" s="3"/>
      <c r="X200" s="4"/>
      <c r="Y200" s="4"/>
      <c r="Z200" s="4"/>
      <c r="AA200" s="4"/>
      <c r="AB200" s="226"/>
      <c r="AC200" s="227"/>
      <c r="AD200" s="314"/>
      <c r="AE200" s="315"/>
      <c r="AF200" s="315"/>
      <c r="AG200" s="316"/>
      <c r="AH200" s="59">
        <v>10</v>
      </c>
      <c r="AI200" s="53" t="str">
        <f>IF(AH200="","","-")</f>
        <v>-</v>
      </c>
      <c r="AJ200" s="60">
        <v>15</v>
      </c>
      <c r="AK200" s="319"/>
      <c r="AL200" s="59"/>
      <c r="AM200" s="61">
        <f t="shared" si="42"/>
      </c>
      <c r="AN200" s="60"/>
      <c r="AO200" s="318"/>
      <c r="AP200" s="59">
        <v>8</v>
      </c>
      <c r="AQ200" s="61" t="str">
        <f t="shared" si="43"/>
        <v>-</v>
      </c>
      <c r="AR200" s="60">
        <v>15</v>
      </c>
      <c r="AS200" s="321"/>
      <c r="AT200" s="34">
        <f>AY199</f>
        <v>0</v>
      </c>
      <c r="AU200" s="35" t="s">
        <v>10</v>
      </c>
      <c r="AV200" s="35">
        <f>AZ199</f>
        <v>3</v>
      </c>
      <c r="AW200" s="36" t="s">
        <v>7</v>
      </c>
      <c r="AX200" s="26"/>
      <c r="AY200" s="37"/>
      <c r="AZ200" s="38"/>
      <c r="BA200" s="37"/>
      <c r="BB200" s="38"/>
      <c r="BC200" s="39"/>
      <c r="BD200" s="38"/>
      <c r="BE200" s="38"/>
      <c r="BF200" s="39"/>
    </row>
    <row r="201" spans="2:58" ht="10.5" customHeight="1">
      <c r="B201" s="351"/>
      <c r="C201" s="351"/>
      <c r="D201" s="351"/>
      <c r="E201" s="351"/>
      <c r="F201" s="351"/>
      <c r="G201" s="351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"/>
      <c r="S201" s="3"/>
      <c r="T201" s="3"/>
      <c r="U201" s="3"/>
      <c r="V201" s="3"/>
      <c r="W201" s="3"/>
      <c r="X201" s="4"/>
      <c r="Y201" s="4"/>
      <c r="Z201" s="4"/>
      <c r="AA201" s="4"/>
      <c r="AB201" s="224" t="s">
        <v>186</v>
      </c>
      <c r="AC201" s="228" t="s">
        <v>15</v>
      </c>
      <c r="AD201" s="62">
        <f>IF(AJ198="","",AJ198)</f>
        <v>15</v>
      </c>
      <c r="AE201" s="53" t="str">
        <f aca="true" t="shared" si="44" ref="AE201:AE209">IF(AD201="","","-")</f>
        <v>-</v>
      </c>
      <c r="AF201" s="18">
        <f>IF(AH198="","",AH198)</f>
        <v>5</v>
      </c>
      <c r="AG201" s="329" t="str">
        <f>IF(AK198="","",IF(AK198="○","×",IF(AK198="×","○")))</f>
        <v>○</v>
      </c>
      <c r="AH201" s="340"/>
      <c r="AI201" s="341"/>
      <c r="AJ201" s="341"/>
      <c r="AK201" s="342"/>
      <c r="AL201" s="52">
        <v>7</v>
      </c>
      <c r="AM201" s="53" t="str">
        <f t="shared" si="42"/>
        <v>-</v>
      </c>
      <c r="AN201" s="54">
        <v>15</v>
      </c>
      <c r="AO201" s="397" t="str">
        <f>IF(AL201&lt;&gt;"",IF(AL201&gt;AN201,IF(AL202&gt;AN202,"○",IF(AL203&gt;AN203,"○","×")),IF(AL202&gt;AN202,IF(AL203&gt;AN203,"○","×"),"×")),"")</f>
        <v>×</v>
      </c>
      <c r="AP201" s="52">
        <v>15</v>
      </c>
      <c r="AQ201" s="53" t="str">
        <f t="shared" si="43"/>
        <v>-</v>
      </c>
      <c r="AR201" s="54">
        <v>5</v>
      </c>
      <c r="AS201" s="322" t="str">
        <f>IF(AP201&lt;&gt;"",IF(AP201&gt;AR201,IF(AP202&gt;AR202,"○",IF(AP203&gt;AR203,"○","×")),IF(AP202&gt;AR202,IF(AP203&gt;AR203,"○","×"),"×")),"")</f>
        <v>○</v>
      </c>
      <c r="AT201" s="398" t="s">
        <v>252</v>
      </c>
      <c r="AU201" s="399"/>
      <c r="AV201" s="399"/>
      <c r="AW201" s="400"/>
      <c r="AX201" s="26"/>
      <c r="AY201" s="25"/>
      <c r="AZ201" s="23"/>
      <c r="BA201" s="25"/>
      <c r="BB201" s="23"/>
      <c r="BC201" s="29"/>
      <c r="BD201" s="23"/>
      <c r="BE201" s="23"/>
      <c r="BF201" s="29"/>
    </row>
    <row r="202" spans="2:58" ht="10.5" customHeight="1">
      <c r="B202" s="16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3"/>
      <c r="Q202" s="3"/>
      <c r="R202" s="3"/>
      <c r="S202" s="3"/>
      <c r="T202" s="3"/>
      <c r="U202" s="3"/>
      <c r="V202" s="3"/>
      <c r="W202" s="3"/>
      <c r="X202" s="4"/>
      <c r="Y202" s="4"/>
      <c r="Z202" s="4"/>
      <c r="AA202" s="4"/>
      <c r="AB202" s="224" t="s">
        <v>187</v>
      </c>
      <c r="AC202" s="225" t="s">
        <v>15</v>
      </c>
      <c r="AD202" s="62">
        <f>IF(AJ199="","",AJ199)</f>
        <v>13</v>
      </c>
      <c r="AE202" s="53" t="str">
        <f t="shared" si="44"/>
        <v>-</v>
      </c>
      <c r="AF202" s="18">
        <f>IF(AH199="","",AH199)</f>
        <v>15</v>
      </c>
      <c r="AG202" s="330" t="str">
        <f>IF(AI199="","",AI199)</f>
        <v>-</v>
      </c>
      <c r="AH202" s="343"/>
      <c r="AI202" s="312"/>
      <c r="AJ202" s="312"/>
      <c r="AK202" s="313"/>
      <c r="AL202" s="52">
        <v>6</v>
      </c>
      <c r="AM202" s="53" t="str">
        <f t="shared" si="42"/>
        <v>-</v>
      </c>
      <c r="AN202" s="54">
        <v>15</v>
      </c>
      <c r="AO202" s="318"/>
      <c r="AP202" s="52">
        <v>15</v>
      </c>
      <c r="AQ202" s="53" t="str">
        <f t="shared" si="43"/>
        <v>-</v>
      </c>
      <c r="AR202" s="54">
        <v>11</v>
      </c>
      <c r="AS202" s="321"/>
      <c r="AT202" s="368"/>
      <c r="AU202" s="369"/>
      <c r="AV202" s="369"/>
      <c r="AW202" s="370"/>
      <c r="AX202" s="26"/>
      <c r="AY202" s="37">
        <f>COUNTIF(AD201:AS203,"○")</f>
        <v>2</v>
      </c>
      <c r="AZ202" s="38">
        <f>COUNTIF(AD201:AS203,"×")</f>
        <v>1</v>
      </c>
      <c r="BA202" s="31">
        <f>(IF((AD201&gt;AF201),1,0))+(IF((AD202&gt;AF202),1,0))+(IF((AD203&gt;AF203),1,0))+(IF((AH201&gt;AJ201),1,0))+(IF((AH202&gt;AJ202),1,0))+(IF((AH203&gt;AJ203),1,0))+(IF((AL201&gt;AN201),1,0))+(IF((AL202&gt;AN202),1,0))+(IF((AL203&gt;AN203),1,0))+(IF((AP201&gt;AR201),1,0))+(IF((AP202&gt;AR202),1,0))+(IF((AP203&gt;AR203),1,0))</f>
        <v>4</v>
      </c>
      <c r="BB202" s="32">
        <f>(IF((AD201&lt;AF201),1,0))+(IF((AD202&lt;AF202),1,0))+(IF((AD203&lt;AF203),1,0))+(IF((AH201&lt;AJ201),1,0))+(IF((AH202&lt;AJ202),1,0))+(IF((AH203&lt;AJ203),1,0))+(IF((AL201&lt;AN201),1,0))+(IF((AL202&lt;AN202),1,0))+(IF((AL203&lt;AN203),1,0))+(IF((AP201&lt;AR201),1,0))+(IF((AP202&lt;AR202),1,0))+(IF((AP203&lt;AR203),1,0))</f>
        <v>3</v>
      </c>
      <c r="BC202" s="33">
        <f>BA202-BB202</f>
        <v>1</v>
      </c>
      <c r="BD202" s="38">
        <f>SUM(AD201:AD203,AH201:AH203,AL201:AL203,AP201:AP203)</f>
        <v>86</v>
      </c>
      <c r="BE202" s="38">
        <f>SUM(AF201:AF203,AJ201:AJ203,AN201:AN203,AR201:AR203)</f>
        <v>76</v>
      </c>
      <c r="BF202" s="39">
        <f>BD202-BE202</f>
        <v>10</v>
      </c>
    </row>
    <row r="203" spans="2:58" ht="10.5" customHeight="1">
      <c r="B203" s="16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3"/>
      <c r="Q203" s="3"/>
      <c r="R203" s="3"/>
      <c r="S203" s="3"/>
      <c r="T203" s="3"/>
      <c r="U203" s="3"/>
      <c r="V203" s="3"/>
      <c r="W203" s="3"/>
      <c r="X203" s="4"/>
      <c r="Y203" s="4"/>
      <c r="Z203" s="4"/>
      <c r="AA203" s="4"/>
      <c r="AB203" s="226"/>
      <c r="AC203" s="229"/>
      <c r="AD203" s="63">
        <f>IF(AJ200="","",AJ200)</f>
        <v>15</v>
      </c>
      <c r="AE203" s="53" t="str">
        <f t="shared" si="44"/>
        <v>-</v>
      </c>
      <c r="AF203" s="64">
        <f>IF(AH200="","",AH200)</f>
        <v>10</v>
      </c>
      <c r="AG203" s="331" t="str">
        <f>IF(AI200="","",AI200)</f>
        <v>-</v>
      </c>
      <c r="AH203" s="344"/>
      <c r="AI203" s="315"/>
      <c r="AJ203" s="315"/>
      <c r="AK203" s="316"/>
      <c r="AL203" s="59"/>
      <c r="AM203" s="53">
        <f t="shared" si="42"/>
      </c>
      <c r="AN203" s="60"/>
      <c r="AO203" s="319"/>
      <c r="AP203" s="59"/>
      <c r="AQ203" s="61">
        <f t="shared" si="43"/>
      </c>
      <c r="AR203" s="60"/>
      <c r="AS203" s="323"/>
      <c r="AT203" s="34">
        <f>AY202</f>
        <v>2</v>
      </c>
      <c r="AU203" s="35" t="s">
        <v>10</v>
      </c>
      <c r="AV203" s="35">
        <f>AZ202</f>
        <v>1</v>
      </c>
      <c r="AW203" s="36" t="s">
        <v>7</v>
      </c>
      <c r="AX203" s="26"/>
      <c r="AY203" s="45"/>
      <c r="AZ203" s="46"/>
      <c r="BA203" s="45"/>
      <c r="BB203" s="46"/>
      <c r="BC203" s="47"/>
      <c r="BD203" s="46"/>
      <c r="BE203" s="46"/>
      <c r="BF203" s="47"/>
    </row>
    <row r="204" spans="2:58" ht="10.5" customHeight="1">
      <c r="B204" s="354" t="str">
        <f>AB204</f>
        <v>石川圭</v>
      </c>
      <c r="C204" s="349" t="str">
        <f>AC204</f>
        <v>新宮ﾊﾞﾄﾞﾐﾝﾄﾝｸﾗﾌﾞ</v>
      </c>
      <c r="D204" s="356" t="s">
        <v>16</v>
      </c>
      <c r="E204" s="357"/>
      <c r="F204" s="357"/>
      <c r="G204" s="358"/>
      <c r="H204" s="12"/>
      <c r="I204" s="9"/>
      <c r="J204" s="9"/>
      <c r="K204" s="9"/>
      <c r="L204" s="9"/>
      <c r="M204" s="9"/>
      <c r="N204" s="9"/>
      <c r="O204" s="9"/>
      <c r="P204" s="13"/>
      <c r="Q204" s="13"/>
      <c r="R204" s="13"/>
      <c r="S204" s="13"/>
      <c r="T204" s="13"/>
      <c r="Y204" s="2"/>
      <c r="Z204" s="4"/>
      <c r="AA204" s="4"/>
      <c r="AB204" s="230" t="s">
        <v>188</v>
      </c>
      <c r="AC204" s="225" t="s">
        <v>122</v>
      </c>
      <c r="AD204" s="62">
        <f>IF(AN198="","",AN198)</f>
        <v>15</v>
      </c>
      <c r="AE204" s="65" t="str">
        <f t="shared" si="44"/>
        <v>-</v>
      </c>
      <c r="AF204" s="18">
        <f>IF(AL198="","",AL198)</f>
        <v>4</v>
      </c>
      <c r="AG204" s="329" t="str">
        <f>IF(AO198="","",IF(AO198="○","×",IF(AO198="×","○")))</f>
        <v>○</v>
      </c>
      <c r="AH204" s="66">
        <f>IF(AN201="","",AN201)</f>
        <v>15</v>
      </c>
      <c r="AI204" s="53" t="str">
        <f aca="true" t="shared" si="45" ref="AI204:AI209">IF(AH204="","","-")</f>
        <v>-</v>
      </c>
      <c r="AJ204" s="18">
        <f>IF(AL201="","",AL201)</f>
        <v>7</v>
      </c>
      <c r="AK204" s="329" t="str">
        <f>IF(AO201="","",IF(AO201="○","×",IF(AO201="×","○")))</f>
        <v>○</v>
      </c>
      <c r="AL204" s="340"/>
      <c r="AM204" s="341"/>
      <c r="AN204" s="341"/>
      <c r="AO204" s="342"/>
      <c r="AP204" s="52">
        <v>15</v>
      </c>
      <c r="AQ204" s="53" t="str">
        <f t="shared" si="43"/>
        <v>-</v>
      </c>
      <c r="AR204" s="54">
        <v>9</v>
      </c>
      <c r="AS204" s="321" t="str">
        <f>IF(AP204&lt;&gt;"",IF(AP204&gt;AR204,IF(AP205&gt;AR205,"○",IF(AP206&gt;AR206,"○","×")),IF(AP205&gt;AR205,IF(AP206&gt;AR206,"○","×"),"×")),"")</f>
        <v>○</v>
      </c>
      <c r="AT204" s="398" t="s">
        <v>250</v>
      </c>
      <c r="AU204" s="399"/>
      <c r="AV204" s="399"/>
      <c r="AW204" s="400"/>
      <c r="AX204" s="26"/>
      <c r="AY204" s="37"/>
      <c r="AZ204" s="38"/>
      <c r="BA204" s="37"/>
      <c r="BB204" s="38"/>
      <c r="BC204" s="39"/>
      <c r="BD204" s="38"/>
      <c r="BE204" s="38"/>
      <c r="BF204" s="39"/>
    </row>
    <row r="205" spans="2:58" ht="10.5" customHeight="1" thickBot="1">
      <c r="B205" s="355"/>
      <c r="C205" s="350"/>
      <c r="D205" s="359"/>
      <c r="E205" s="360"/>
      <c r="F205" s="360"/>
      <c r="G205" s="361"/>
      <c r="H205" s="12"/>
      <c r="I205" s="9"/>
      <c r="J205" s="9"/>
      <c r="K205" s="9"/>
      <c r="L205" s="9"/>
      <c r="M205" s="9"/>
      <c r="N205" s="9"/>
      <c r="O205" s="9"/>
      <c r="P205" s="385"/>
      <c r="Q205" s="385"/>
      <c r="R205" s="385"/>
      <c r="S205" s="385"/>
      <c r="T205" s="385"/>
      <c r="U205" s="385"/>
      <c r="V205" s="385"/>
      <c r="W205" s="385"/>
      <c r="X205" s="385"/>
      <c r="Y205" s="385"/>
      <c r="Z205" s="4"/>
      <c r="AA205" s="4"/>
      <c r="AB205" s="230" t="s">
        <v>189</v>
      </c>
      <c r="AC205" s="225" t="s">
        <v>122</v>
      </c>
      <c r="AD205" s="62">
        <f>IF(AN199="","",AN199)</f>
        <v>15</v>
      </c>
      <c r="AE205" s="53" t="str">
        <f t="shared" si="44"/>
        <v>-</v>
      </c>
      <c r="AF205" s="18">
        <f>IF(AL199="","",AL199)</f>
        <v>7</v>
      </c>
      <c r="AG205" s="330">
        <f>IF(AI202="","",AI202)</f>
      </c>
      <c r="AH205" s="66">
        <f>IF(AN202="","",AN202)</f>
        <v>15</v>
      </c>
      <c r="AI205" s="53" t="str">
        <f t="shared" si="45"/>
        <v>-</v>
      </c>
      <c r="AJ205" s="18">
        <f>IF(AL202="","",AL202)</f>
        <v>6</v>
      </c>
      <c r="AK205" s="330" t="str">
        <f>IF(AM202="","",AM202)</f>
        <v>-</v>
      </c>
      <c r="AL205" s="343"/>
      <c r="AM205" s="312"/>
      <c r="AN205" s="312"/>
      <c r="AO205" s="313"/>
      <c r="AP205" s="52">
        <v>15</v>
      </c>
      <c r="AQ205" s="53" t="str">
        <f t="shared" si="43"/>
        <v>-</v>
      </c>
      <c r="AR205" s="54">
        <v>11</v>
      </c>
      <c r="AS205" s="321"/>
      <c r="AT205" s="368"/>
      <c r="AU205" s="369"/>
      <c r="AV205" s="369"/>
      <c r="AW205" s="370"/>
      <c r="AX205" s="26"/>
      <c r="AY205" s="37">
        <f>COUNTIF(AD204:AS206,"○")</f>
        <v>3</v>
      </c>
      <c r="AZ205" s="38">
        <f>COUNTIF(AD204:AS206,"×")</f>
        <v>0</v>
      </c>
      <c r="BA205" s="31">
        <f>(IF((AD204&gt;AF204),1,0))+(IF((AD205&gt;AF205),1,0))+(IF((AD206&gt;AF206),1,0))+(IF((AH204&gt;AJ204),1,0))+(IF((AH205&gt;AJ205),1,0))+(IF((AH206&gt;AJ206),1,0))+(IF((AL204&gt;AN204),1,0))+(IF((AL205&gt;AN205),1,0))+(IF((AL206&gt;AN206),1,0))+(IF((AP204&gt;AR204),1,0))+(IF((AP205&gt;AR205),1,0))+(IF((AP206&gt;AR206),1,0))</f>
        <v>6</v>
      </c>
      <c r="BB205" s="32">
        <f>(IF((AD204&lt;AF204),1,0))+(IF((AD205&lt;AF205),1,0))+(IF((AD206&lt;AF206),1,0))+(IF((AH204&lt;AJ204),1,0))+(IF((AH205&lt;AJ205),1,0))+(IF((AH206&lt;AJ206),1,0))+(IF((AL204&lt;AN204),1,0))+(IF((AL205&lt;AN205),1,0))+(IF((AL206&lt;AN206),1,0))+(IF((AP204&lt;AR204),1,0))+(IF((AP205&lt;AR205),1,0))+(IF((AP206&lt;AR206),1,0))</f>
        <v>0</v>
      </c>
      <c r="BC205" s="33">
        <f>BA205-BB205</f>
        <v>6</v>
      </c>
      <c r="BD205" s="38">
        <f>SUM(AD204:AD206,AH204:AH206,AL204:AL206,AP204:AP206)</f>
        <v>90</v>
      </c>
      <c r="BE205" s="38">
        <f>SUM(AF204:AF206,AJ204:AJ206,AN204:AN206,AR204:AR206)</f>
        <v>44</v>
      </c>
      <c r="BF205" s="39">
        <f>BD205-BE205</f>
        <v>46</v>
      </c>
    </row>
    <row r="206" spans="2:58" ht="10.5" customHeight="1" thickTop="1">
      <c r="B206" s="354" t="str">
        <f>AB205</f>
        <v>戸田賀貴</v>
      </c>
      <c r="C206" s="349" t="str">
        <f>AC205</f>
        <v>新宮ﾊﾞﾄﾞﾐﾝﾄﾝｸﾗﾌﾞ</v>
      </c>
      <c r="D206" s="359"/>
      <c r="E206" s="360"/>
      <c r="F206" s="360"/>
      <c r="G206" s="361"/>
      <c r="H206" s="133"/>
      <c r="I206" s="133"/>
      <c r="J206" s="134"/>
      <c r="K206" s="9"/>
      <c r="L206" s="9"/>
      <c r="M206" s="9"/>
      <c r="N206" s="9"/>
      <c r="O206" s="9"/>
      <c r="P206" s="385"/>
      <c r="Q206" s="385"/>
      <c r="R206" s="385"/>
      <c r="S206" s="385"/>
      <c r="T206" s="385"/>
      <c r="U206" s="385"/>
      <c r="V206" s="385"/>
      <c r="W206" s="385"/>
      <c r="X206" s="385"/>
      <c r="Y206" s="385"/>
      <c r="Z206" s="4"/>
      <c r="AA206" s="4"/>
      <c r="AB206" s="226"/>
      <c r="AC206" s="227"/>
      <c r="AD206" s="63">
        <f>IF(AN200="","",AN200)</f>
      </c>
      <c r="AE206" s="61">
        <f t="shared" si="44"/>
      </c>
      <c r="AF206" s="64">
        <f>IF(AL200="","",AL200)</f>
      </c>
      <c r="AG206" s="331">
        <f>IF(AI203="","",AI203)</f>
      </c>
      <c r="AH206" s="67">
        <f>IF(AN203="","",AN203)</f>
      </c>
      <c r="AI206" s="53">
        <f t="shared" si="45"/>
      </c>
      <c r="AJ206" s="64">
        <f>IF(AL203="","",AL203)</f>
      </c>
      <c r="AK206" s="331">
        <f>IF(AM203="","",AM203)</f>
      </c>
      <c r="AL206" s="344"/>
      <c r="AM206" s="315"/>
      <c r="AN206" s="315"/>
      <c r="AO206" s="316"/>
      <c r="AP206" s="59"/>
      <c r="AQ206" s="53">
        <f t="shared" si="43"/>
      </c>
      <c r="AR206" s="60"/>
      <c r="AS206" s="323"/>
      <c r="AT206" s="34">
        <f>AY205</f>
        <v>3</v>
      </c>
      <c r="AU206" s="35" t="s">
        <v>10</v>
      </c>
      <c r="AV206" s="35">
        <f>AZ205</f>
        <v>0</v>
      </c>
      <c r="AW206" s="36" t="s">
        <v>7</v>
      </c>
      <c r="AX206" s="26"/>
      <c r="AY206" s="37"/>
      <c r="AZ206" s="38"/>
      <c r="BA206" s="37"/>
      <c r="BB206" s="38"/>
      <c r="BC206" s="39"/>
      <c r="BD206" s="38"/>
      <c r="BE206" s="38"/>
      <c r="BF206" s="39"/>
    </row>
    <row r="207" spans="2:58" ht="10.5" customHeight="1">
      <c r="B207" s="355"/>
      <c r="C207" s="350"/>
      <c r="D207" s="362"/>
      <c r="E207" s="363"/>
      <c r="F207" s="363"/>
      <c r="G207" s="364"/>
      <c r="H207" s="9"/>
      <c r="I207" s="9"/>
      <c r="J207" s="135"/>
      <c r="K207" s="9"/>
      <c r="L207" s="9"/>
      <c r="M207" s="9"/>
      <c r="N207" s="9"/>
      <c r="O207" s="9"/>
      <c r="P207" s="385"/>
      <c r="Q207" s="385"/>
      <c r="R207" s="385"/>
      <c r="S207" s="385"/>
      <c r="T207" s="385"/>
      <c r="U207" s="385"/>
      <c r="V207" s="385"/>
      <c r="W207" s="385"/>
      <c r="X207" s="385"/>
      <c r="Y207" s="385"/>
      <c r="Z207" s="4"/>
      <c r="AA207" s="4"/>
      <c r="AB207" s="230" t="s">
        <v>190</v>
      </c>
      <c r="AC207" s="231" t="s">
        <v>192</v>
      </c>
      <c r="AD207" s="62">
        <f>IF(AR198="","",AR198)</f>
        <v>15</v>
      </c>
      <c r="AE207" s="53" t="str">
        <f t="shared" si="44"/>
        <v>-</v>
      </c>
      <c r="AF207" s="18">
        <f>IF(AP198="","",AP198)</f>
        <v>7</v>
      </c>
      <c r="AG207" s="329" t="str">
        <f>IF(AS198="","",IF(AS198="○","×",IF(AS198="×","○")))</f>
        <v>○</v>
      </c>
      <c r="AH207" s="66">
        <f>IF(AR201="","",AR201)</f>
        <v>5</v>
      </c>
      <c r="AI207" s="65" t="str">
        <f t="shared" si="45"/>
        <v>-</v>
      </c>
      <c r="AJ207" s="18">
        <f>IF(AP201="","",AP201)</f>
        <v>15</v>
      </c>
      <c r="AK207" s="329" t="str">
        <f>IF(AS201="","",IF(AS201="○","×",IF(AS201="×","○")))</f>
        <v>×</v>
      </c>
      <c r="AL207" s="68">
        <f>IF(AR204="","",AR204)</f>
        <v>9</v>
      </c>
      <c r="AM207" s="53" t="str">
        <f>IF(AL207="","","-")</f>
        <v>-</v>
      </c>
      <c r="AN207" s="22">
        <f>IF(AP204="","",AP204)</f>
        <v>15</v>
      </c>
      <c r="AO207" s="329" t="str">
        <f>IF(AS204="","",IF(AS204="○","×",IF(AS204="×","○")))</f>
        <v>×</v>
      </c>
      <c r="AP207" s="340"/>
      <c r="AQ207" s="341"/>
      <c r="AR207" s="341"/>
      <c r="AS207" s="401"/>
      <c r="AT207" s="398" t="s">
        <v>100</v>
      </c>
      <c r="AU207" s="399"/>
      <c r="AV207" s="399"/>
      <c r="AW207" s="400"/>
      <c r="AX207" s="26"/>
      <c r="AY207" s="25"/>
      <c r="AZ207" s="23"/>
      <c r="BA207" s="25"/>
      <c r="BB207" s="23"/>
      <c r="BC207" s="29"/>
      <c r="BD207" s="23"/>
      <c r="BE207" s="23"/>
      <c r="BF207" s="29"/>
    </row>
    <row r="208" spans="2:58" ht="10.5" customHeight="1" thickBot="1">
      <c r="B208" s="95"/>
      <c r="C208" s="149"/>
      <c r="D208" s="1"/>
      <c r="E208" s="1"/>
      <c r="F208" s="1"/>
      <c r="G208" s="1"/>
      <c r="H208" s="130"/>
      <c r="I208" s="130">
        <v>21</v>
      </c>
      <c r="J208" s="137">
        <v>21</v>
      </c>
      <c r="K208" s="9"/>
      <c r="L208" s="9"/>
      <c r="M208" s="9"/>
      <c r="N208" s="9"/>
      <c r="O208" s="9"/>
      <c r="P208" s="9"/>
      <c r="Q208" s="10"/>
      <c r="R208" s="5"/>
      <c r="S208" s="6"/>
      <c r="T208" s="6"/>
      <c r="U208" s="6"/>
      <c r="V208" s="6"/>
      <c r="W208" s="7"/>
      <c r="X208" s="7"/>
      <c r="Y208" s="7"/>
      <c r="Z208" s="4"/>
      <c r="AA208" s="4"/>
      <c r="AB208" s="230" t="s">
        <v>191</v>
      </c>
      <c r="AC208" s="225" t="s">
        <v>192</v>
      </c>
      <c r="AD208" s="62">
        <f>IF(AR199="","",AR199)</f>
        <v>12</v>
      </c>
      <c r="AE208" s="53" t="str">
        <f t="shared" si="44"/>
        <v>-</v>
      </c>
      <c r="AF208" s="18">
        <f>IF(AP199="","",AP199)</f>
        <v>15</v>
      </c>
      <c r="AG208" s="330" t="str">
        <f>IF(AI205="","",AI205)</f>
        <v>-</v>
      </c>
      <c r="AH208" s="66">
        <f>IF(AR202="","",AR202)</f>
        <v>11</v>
      </c>
      <c r="AI208" s="53" t="str">
        <f t="shared" si="45"/>
        <v>-</v>
      </c>
      <c r="AJ208" s="18">
        <f>IF(AP202="","",AP202)</f>
        <v>15</v>
      </c>
      <c r="AK208" s="330">
        <f>IF(AM205="","",AM205)</f>
      </c>
      <c r="AL208" s="66">
        <f>IF(AR205="","",AR205)</f>
        <v>11</v>
      </c>
      <c r="AM208" s="53" t="str">
        <f>IF(AL208="","","-")</f>
        <v>-</v>
      </c>
      <c r="AN208" s="18">
        <f>IF(AP205="","",AP205)</f>
        <v>15</v>
      </c>
      <c r="AO208" s="330" t="str">
        <f>IF(AQ205="","",AQ205)</f>
        <v>-</v>
      </c>
      <c r="AP208" s="343"/>
      <c r="AQ208" s="312"/>
      <c r="AR208" s="312"/>
      <c r="AS208" s="402"/>
      <c r="AT208" s="368"/>
      <c r="AU208" s="369"/>
      <c r="AV208" s="369"/>
      <c r="AW208" s="370"/>
      <c r="AX208" s="26"/>
      <c r="AY208" s="37">
        <f>COUNTIF(AD207:AS209,"○")</f>
        <v>1</v>
      </c>
      <c r="AZ208" s="38">
        <f>COUNTIF(AD207:AS209,"×")</f>
        <v>2</v>
      </c>
      <c r="BA208" s="31">
        <f>(IF((AD207&gt;AF207),1,0))+(IF((AD208&gt;AF208),1,0))+(IF((AD209&gt;AF209),1,0))+(IF((AH207&gt;AJ207),1,0))+(IF((AH208&gt;AJ208),1,0))+(IF((AH209&gt;AJ209),1,0))+(IF((AL207&gt;AN207),1,0))+(IF((AL208&gt;AN208),1,0))+(IF((AL209&gt;AN209),1,0))+(IF((AP207&gt;AR207),1,0))+(IF((AP208&gt;AR208),1,0))+(IF((AP209&gt;AR209),1,0))</f>
        <v>2</v>
      </c>
      <c r="BB208" s="32">
        <f>(IF((AD207&lt;AF207),1,0))+(IF((AD208&lt;AF208),1,0))+(IF((AD209&lt;AF209),1,0))+(IF((AH207&lt;AJ207),1,0))+(IF((AH208&lt;AJ208),1,0))+(IF((AH209&lt;AJ209),1,0))+(IF((AL207&lt;AN207),1,0))+(IF((AL208&lt;AN208),1,0))+(IF((AL209&lt;AN209),1,0))+(IF((AP207&lt;AR207),1,0))+(IF((AP208&lt;AR208),1,0))+(IF((AP209&lt;AR209),1,0))</f>
        <v>5</v>
      </c>
      <c r="BC208" s="33">
        <f>BA208-BB208</f>
        <v>-3</v>
      </c>
      <c r="BD208" s="38">
        <f>SUM(AD207:AD209,AH207:AH209,AL207:AL209,AP207:AP209)</f>
        <v>78</v>
      </c>
      <c r="BE208" s="38">
        <f>SUM(AF207:AF209,AJ207:AJ209,AN207:AN209,AR207:AR209)</f>
        <v>90</v>
      </c>
      <c r="BF208" s="39">
        <f>BD208-BE208</f>
        <v>-12</v>
      </c>
    </row>
    <row r="209" spans="2:58" ht="10.5" customHeight="1" thickBot="1" thickTop="1">
      <c r="B209" s="354" t="str">
        <f>AB213</f>
        <v>石川英治</v>
      </c>
      <c r="C209" s="349" t="str">
        <f>AC213</f>
        <v>ＫＢＣ</v>
      </c>
      <c r="D209" s="356" t="s">
        <v>0</v>
      </c>
      <c r="E209" s="357"/>
      <c r="F209" s="357"/>
      <c r="G209" s="358"/>
      <c r="H209" s="130"/>
      <c r="I209" s="130">
        <v>12</v>
      </c>
      <c r="J209" s="131">
        <v>19</v>
      </c>
      <c r="K209" s="173"/>
      <c r="L209" s="170"/>
      <c r="M209" s="9"/>
      <c r="N209" s="9"/>
      <c r="O209" s="9"/>
      <c r="Y209" s="2"/>
      <c r="Z209" s="4"/>
      <c r="AA209" s="4"/>
      <c r="AB209" s="232"/>
      <c r="AC209" s="233"/>
      <c r="AD209" s="69">
        <f>IF(AR200="","",AR200)</f>
        <v>15</v>
      </c>
      <c r="AE209" s="70" t="str">
        <f t="shared" si="44"/>
        <v>-</v>
      </c>
      <c r="AF209" s="19">
        <f>IF(AP200="","",AP200)</f>
        <v>8</v>
      </c>
      <c r="AG209" s="384">
        <f>IF(AI206="","",AI206)</f>
      </c>
      <c r="AH209" s="71">
        <f>IF(AR203="","",AR203)</f>
      </c>
      <c r="AI209" s="70">
        <f t="shared" si="45"/>
      </c>
      <c r="AJ209" s="19">
        <f>IF(AP203="","",AP203)</f>
      </c>
      <c r="AK209" s="384">
        <f>IF(AM206="","",AM206)</f>
      </c>
      <c r="AL209" s="71">
        <f>IF(AR206="","",AR206)</f>
      </c>
      <c r="AM209" s="70">
        <f>IF(AL209="","","-")</f>
      </c>
      <c r="AN209" s="19">
        <f>IF(AP206="","",AP206)</f>
      </c>
      <c r="AO209" s="384">
        <f>IF(AQ206="","",AQ206)</f>
      </c>
      <c r="AP209" s="381"/>
      <c r="AQ209" s="382"/>
      <c r="AR209" s="382"/>
      <c r="AS209" s="403"/>
      <c r="AT209" s="49">
        <f>AY208</f>
        <v>1</v>
      </c>
      <c r="AU209" s="50" t="s">
        <v>10</v>
      </c>
      <c r="AV209" s="50">
        <f>AZ208</f>
        <v>2</v>
      </c>
      <c r="AW209" s="51" t="s">
        <v>7</v>
      </c>
      <c r="AX209" s="26"/>
      <c r="AY209" s="45"/>
      <c r="AZ209" s="46"/>
      <c r="BA209" s="45"/>
      <c r="BB209" s="46"/>
      <c r="BC209" s="47"/>
      <c r="BD209" s="46"/>
      <c r="BE209" s="46"/>
      <c r="BF209" s="47"/>
    </row>
    <row r="210" spans="2:57" ht="10.5" customHeight="1" thickBot="1">
      <c r="B210" s="355"/>
      <c r="C210" s="350"/>
      <c r="D210" s="359"/>
      <c r="E210" s="360"/>
      <c r="F210" s="360"/>
      <c r="G210" s="361"/>
      <c r="H210" s="11"/>
      <c r="I210" s="11"/>
      <c r="J210" s="129"/>
      <c r="K210" s="9"/>
      <c r="L210" s="171"/>
      <c r="M210" s="9"/>
      <c r="N210" s="9"/>
      <c r="O210" s="9"/>
      <c r="P210" s="307" t="s">
        <v>181</v>
      </c>
      <c r="Q210" s="307"/>
      <c r="R210" s="307"/>
      <c r="S210" s="307"/>
      <c r="T210" s="307"/>
      <c r="U210" s="307"/>
      <c r="V210" s="307"/>
      <c r="W210" s="307"/>
      <c r="X210" s="307"/>
      <c r="Y210" s="307"/>
      <c r="Z210" s="4"/>
      <c r="AA210" s="4"/>
      <c r="AY210" s="2"/>
      <c r="AZ210" s="2"/>
      <c r="BA210" s="2"/>
      <c r="BB210" s="2"/>
      <c r="BC210" s="2"/>
      <c r="BD210" s="2"/>
      <c r="BE210" s="2"/>
    </row>
    <row r="211" spans="2:58" ht="10.5" customHeight="1">
      <c r="B211" s="354" t="str">
        <f>AB214</f>
        <v>石村貴志</v>
      </c>
      <c r="C211" s="349" t="str">
        <f>AC214</f>
        <v>ＫＢＣ</v>
      </c>
      <c r="D211" s="359"/>
      <c r="E211" s="360"/>
      <c r="F211" s="360"/>
      <c r="G211" s="361"/>
      <c r="H211" s="9"/>
      <c r="I211" s="9"/>
      <c r="J211" s="9"/>
      <c r="K211" s="9"/>
      <c r="L211" s="171"/>
      <c r="M211" s="9"/>
      <c r="N211" s="9"/>
      <c r="O211" s="9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4"/>
      <c r="AA211" s="4"/>
      <c r="AB211" s="345" t="s">
        <v>180</v>
      </c>
      <c r="AC211" s="346"/>
      <c r="AD211" s="328" t="str">
        <f>AB213</f>
        <v>石川英治</v>
      </c>
      <c r="AE211" s="325"/>
      <c r="AF211" s="325"/>
      <c r="AG211" s="326"/>
      <c r="AH211" s="324" t="str">
        <f>AB216</f>
        <v>大西翔也</v>
      </c>
      <c r="AI211" s="325"/>
      <c r="AJ211" s="325"/>
      <c r="AK211" s="326"/>
      <c r="AL211" s="324" t="str">
        <f>AB219</f>
        <v>稲葉博喜</v>
      </c>
      <c r="AM211" s="325"/>
      <c r="AN211" s="325"/>
      <c r="AO211" s="326"/>
      <c r="AP211" s="324" t="str">
        <f>AB222</f>
        <v>尾崎慎</v>
      </c>
      <c r="AQ211" s="325"/>
      <c r="AR211" s="325"/>
      <c r="AS211" s="327"/>
      <c r="AT211" s="394" t="s">
        <v>1</v>
      </c>
      <c r="AU211" s="395"/>
      <c r="AV211" s="395"/>
      <c r="AW211" s="396"/>
      <c r="AX211" s="26"/>
      <c r="AY211" s="332" t="s">
        <v>3</v>
      </c>
      <c r="AZ211" s="334"/>
      <c r="BA211" s="332" t="s">
        <v>4</v>
      </c>
      <c r="BB211" s="333"/>
      <c r="BC211" s="334"/>
      <c r="BD211" s="335" t="s">
        <v>5</v>
      </c>
      <c r="BE211" s="336"/>
      <c r="BF211" s="337"/>
    </row>
    <row r="212" spans="2:58" ht="10.5" customHeight="1" thickBot="1">
      <c r="B212" s="355"/>
      <c r="C212" s="350"/>
      <c r="D212" s="362"/>
      <c r="E212" s="363"/>
      <c r="F212" s="363"/>
      <c r="G212" s="364"/>
      <c r="H212" s="9"/>
      <c r="I212" s="9"/>
      <c r="J212" s="9"/>
      <c r="K212" s="9"/>
      <c r="L212" s="171"/>
      <c r="M212" s="9"/>
      <c r="N212" s="9"/>
      <c r="O212" s="9"/>
      <c r="P212" s="294" t="str">
        <f>AB204</f>
        <v>石川圭</v>
      </c>
      <c r="Q212" s="295"/>
      <c r="R212" s="295"/>
      <c r="S212" s="295"/>
      <c r="T212" s="295"/>
      <c r="U212" s="298" t="str">
        <f>AC204</f>
        <v>新宮ﾊﾞﾄﾞﾐﾝﾄﾝｸﾗﾌﾞ</v>
      </c>
      <c r="V212" s="298"/>
      <c r="W212" s="298"/>
      <c r="X212" s="298"/>
      <c r="Y212" s="299"/>
      <c r="Z212" s="4"/>
      <c r="AA212" s="4"/>
      <c r="AB212" s="347"/>
      <c r="AC212" s="348"/>
      <c r="AD212" s="386" t="str">
        <f>AB214</f>
        <v>石村貴志</v>
      </c>
      <c r="AE212" s="387"/>
      <c r="AF212" s="387"/>
      <c r="AG212" s="388"/>
      <c r="AH212" s="389" t="str">
        <f>AB217</f>
        <v>宮﨑良太</v>
      </c>
      <c r="AI212" s="387"/>
      <c r="AJ212" s="387"/>
      <c r="AK212" s="388"/>
      <c r="AL212" s="389" t="str">
        <f>AB220</f>
        <v>石村雅俊</v>
      </c>
      <c r="AM212" s="387"/>
      <c r="AN212" s="387"/>
      <c r="AO212" s="388"/>
      <c r="AP212" s="389" t="str">
        <f>AB223</f>
        <v>長原正悟</v>
      </c>
      <c r="AQ212" s="387"/>
      <c r="AR212" s="387"/>
      <c r="AS212" s="390"/>
      <c r="AT212" s="391" t="s">
        <v>2</v>
      </c>
      <c r="AU212" s="392"/>
      <c r="AV212" s="392"/>
      <c r="AW212" s="393"/>
      <c r="AX212" s="26"/>
      <c r="AY212" s="24" t="s">
        <v>6</v>
      </c>
      <c r="AZ212" s="20" t="s">
        <v>7</v>
      </c>
      <c r="BA212" s="24" t="s">
        <v>11</v>
      </c>
      <c r="BB212" s="20" t="s">
        <v>8</v>
      </c>
      <c r="BC212" s="21" t="s">
        <v>9</v>
      </c>
      <c r="BD212" s="20" t="s">
        <v>11</v>
      </c>
      <c r="BE212" s="20" t="s">
        <v>8</v>
      </c>
      <c r="BF212" s="21" t="s">
        <v>9</v>
      </c>
    </row>
    <row r="213" spans="2:58" ht="10.5" customHeight="1" thickBot="1">
      <c r="B213" s="95"/>
      <c r="C213" s="149"/>
      <c r="D213" s="1"/>
      <c r="E213" s="1"/>
      <c r="F213" s="1"/>
      <c r="G213" s="1"/>
      <c r="H213" s="9"/>
      <c r="I213" s="9"/>
      <c r="J213" s="9"/>
      <c r="K213" s="9"/>
      <c r="L213" s="171"/>
      <c r="M213" s="183">
        <v>21</v>
      </c>
      <c r="N213" s="130">
        <v>12</v>
      </c>
      <c r="O213" s="130">
        <v>22</v>
      </c>
      <c r="P213" s="296"/>
      <c r="Q213" s="297"/>
      <c r="R213" s="297"/>
      <c r="S213" s="297"/>
      <c r="T213" s="297"/>
      <c r="U213" s="300"/>
      <c r="V213" s="300"/>
      <c r="W213" s="300"/>
      <c r="X213" s="300"/>
      <c r="Y213" s="301"/>
      <c r="Z213" s="4"/>
      <c r="AA213" s="4"/>
      <c r="AB213" s="224" t="s">
        <v>69</v>
      </c>
      <c r="AC213" s="225" t="s">
        <v>70</v>
      </c>
      <c r="AD213" s="308"/>
      <c r="AE213" s="309"/>
      <c r="AF213" s="309"/>
      <c r="AG213" s="310"/>
      <c r="AH213" s="52">
        <v>8</v>
      </c>
      <c r="AI213" s="53" t="str">
        <f>IF(AH213="","","-")</f>
        <v>-</v>
      </c>
      <c r="AJ213" s="54">
        <v>15</v>
      </c>
      <c r="AK213" s="317" t="str">
        <f>IF(AH213&lt;&gt;"",IF(AH213&gt;AJ213,IF(AH214&gt;AJ214,"○",IF(AH215&gt;AJ215,"○","×")),IF(AH214&gt;AJ214,IF(AH215&gt;AJ215,"○","×"),"×")),"")</f>
        <v>×</v>
      </c>
      <c r="AL213" s="52">
        <v>5</v>
      </c>
      <c r="AM213" s="55" t="str">
        <f aca="true" t="shared" si="46" ref="AM213:AM218">IF(AL213="","","-")</f>
        <v>-</v>
      </c>
      <c r="AN213" s="56">
        <v>15</v>
      </c>
      <c r="AO213" s="317" t="str">
        <f>IF(AL213&lt;&gt;"",IF(AL213&gt;AN213,IF(AL214&gt;AN214,"○",IF(AL215&gt;AN215,"○","×")),IF(AL214&gt;AN214,IF(AL215&gt;AN215,"○","×"),"×")),"")</f>
        <v>×</v>
      </c>
      <c r="AP213" s="57">
        <v>15</v>
      </c>
      <c r="AQ213" s="55" t="str">
        <f aca="true" t="shared" si="47" ref="AQ213:AQ221">IF(AP213="","","-")</f>
        <v>-</v>
      </c>
      <c r="AR213" s="54">
        <v>11</v>
      </c>
      <c r="AS213" s="320" t="str">
        <f>IF(AP213&lt;&gt;"",IF(AP213&gt;AR213,IF(AP214&gt;AR214,"○",IF(AP215&gt;AR215,"○","×")),IF(AP214&gt;AR214,IF(AP215&gt;AR215,"○","×"),"×")),"")</f>
        <v>○</v>
      </c>
      <c r="AT213" s="365" t="s">
        <v>252</v>
      </c>
      <c r="AU213" s="366"/>
      <c r="AV213" s="366"/>
      <c r="AW213" s="367"/>
      <c r="AX213" s="26"/>
      <c r="AY213" s="37"/>
      <c r="AZ213" s="38"/>
      <c r="BA213" s="25"/>
      <c r="BB213" s="23"/>
      <c r="BC213" s="29"/>
      <c r="BD213" s="38"/>
      <c r="BE213" s="38"/>
      <c r="BF213" s="39"/>
    </row>
    <row r="214" spans="2:58" ht="10.5" customHeight="1" thickTop="1">
      <c r="B214" s="354" t="str">
        <f>AB201</f>
        <v>松村源内</v>
      </c>
      <c r="C214" s="349" t="str">
        <f>AC201</f>
        <v>三島高校</v>
      </c>
      <c r="D214" s="356" t="s">
        <v>48</v>
      </c>
      <c r="E214" s="357"/>
      <c r="F214" s="357"/>
      <c r="G214" s="358"/>
      <c r="H214" s="12"/>
      <c r="I214" s="9"/>
      <c r="J214" s="9"/>
      <c r="K214" s="9"/>
      <c r="L214" s="128"/>
      <c r="M214" s="140">
        <v>19</v>
      </c>
      <c r="N214" s="141">
        <v>21</v>
      </c>
      <c r="O214" s="142">
        <v>20</v>
      </c>
      <c r="P214" s="294" t="str">
        <f>AB205</f>
        <v>戸田賀貴</v>
      </c>
      <c r="Q214" s="295"/>
      <c r="R214" s="295"/>
      <c r="S214" s="295"/>
      <c r="T214" s="295"/>
      <c r="U214" s="298" t="str">
        <f>AC205</f>
        <v>新宮ﾊﾞﾄﾞﾐﾝﾄﾝｸﾗﾌﾞ</v>
      </c>
      <c r="V214" s="298"/>
      <c r="W214" s="298"/>
      <c r="X214" s="298"/>
      <c r="Y214" s="299"/>
      <c r="Z214" s="4"/>
      <c r="AA214" s="4"/>
      <c r="AB214" s="224" t="s">
        <v>193</v>
      </c>
      <c r="AC214" s="225" t="s">
        <v>70</v>
      </c>
      <c r="AD214" s="311"/>
      <c r="AE214" s="312"/>
      <c r="AF214" s="312"/>
      <c r="AG214" s="313"/>
      <c r="AH214" s="52">
        <v>11</v>
      </c>
      <c r="AI214" s="53" t="str">
        <f>IF(AH214="","","-")</f>
        <v>-</v>
      </c>
      <c r="AJ214" s="58">
        <v>15</v>
      </c>
      <c r="AK214" s="318"/>
      <c r="AL214" s="52">
        <v>10</v>
      </c>
      <c r="AM214" s="53" t="str">
        <f t="shared" si="46"/>
        <v>-</v>
      </c>
      <c r="AN214" s="54">
        <v>15</v>
      </c>
      <c r="AO214" s="318"/>
      <c r="AP214" s="52">
        <v>15</v>
      </c>
      <c r="AQ214" s="53" t="str">
        <f t="shared" si="47"/>
        <v>-</v>
      </c>
      <c r="AR214" s="54">
        <v>7</v>
      </c>
      <c r="AS214" s="321"/>
      <c r="AT214" s="368"/>
      <c r="AU214" s="369"/>
      <c r="AV214" s="369"/>
      <c r="AW214" s="370"/>
      <c r="AX214" s="26"/>
      <c r="AY214" s="37">
        <f>COUNTIF(AD213:AS215,"○")</f>
        <v>1</v>
      </c>
      <c r="AZ214" s="38">
        <f>COUNTIF(AD213:AS215,"×")</f>
        <v>2</v>
      </c>
      <c r="BA214" s="31">
        <f>(IF((AD213&gt;AF213),1,0))+(IF((AD214&gt;AF214),1,0))+(IF((AD215&gt;AF215),1,0))+(IF((AH213&gt;AJ213),1,0))+(IF((AH214&gt;AJ214),1,0))+(IF((AH215&gt;AJ215),1,0))+(IF((AL213&gt;AN213),1,0))+(IF((AL214&gt;AN214),1,0))+(IF((AL215&gt;AN215),1,0))+(IF((AP213&gt;AR213),1,0))+(IF((AP214&gt;AR214),1,0))+(IF((AP215&gt;AR215),1,0))</f>
        <v>2</v>
      </c>
      <c r="BB214" s="32">
        <f>(IF((AD213&lt;AF213),1,0))+(IF((AD214&lt;AF214),1,0))+(IF((AD215&lt;AF215),1,0))+(IF((AH213&lt;AJ213),1,0))+(IF((AH214&lt;AJ214),1,0))+(IF((AH215&lt;AJ215),1,0))+(IF((AL213&lt;AN213),1,0))+(IF((AL214&lt;AN214),1,0))+(IF((AL215&lt;AN215),1,0))+(IF((AP213&lt;AR213),1,0))+(IF((AP214&lt;AR214),1,0))+(IF((AP215&lt;AR215),1,0))</f>
        <v>4</v>
      </c>
      <c r="BC214" s="33">
        <f>BA214-BB214</f>
        <v>-2</v>
      </c>
      <c r="BD214" s="38">
        <f>SUM(AD213:AD215,AH213:AH215,AL213:AL215,AP213:AP215)</f>
        <v>64</v>
      </c>
      <c r="BE214" s="38">
        <f>SUM(AF213:AF215,AJ213:AJ215,AN213:AN215,AR213:AR215)</f>
        <v>78</v>
      </c>
      <c r="BF214" s="39">
        <f>BD214-BE214</f>
        <v>-14</v>
      </c>
    </row>
    <row r="215" spans="2:58" ht="10.5" customHeight="1">
      <c r="B215" s="355"/>
      <c r="C215" s="350"/>
      <c r="D215" s="359"/>
      <c r="E215" s="360"/>
      <c r="F215" s="360"/>
      <c r="G215" s="361"/>
      <c r="H215" s="9"/>
      <c r="I215" s="9"/>
      <c r="J215" s="9"/>
      <c r="K215" s="9"/>
      <c r="L215" s="128"/>
      <c r="M215" s="9"/>
      <c r="N215" s="9"/>
      <c r="O215" s="9"/>
      <c r="P215" s="296"/>
      <c r="Q215" s="297"/>
      <c r="R215" s="297"/>
      <c r="S215" s="297"/>
      <c r="T215" s="297"/>
      <c r="U215" s="300"/>
      <c r="V215" s="300"/>
      <c r="W215" s="300"/>
      <c r="X215" s="300"/>
      <c r="Y215" s="301"/>
      <c r="Z215" s="4"/>
      <c r="AA215" s="4"/>
      <c r="AB215" s="226"/>
      <c r="AC215" s="227"/>
      <c r="AD215" s="314"/>
      <c r="AE215" s="315"/>
      <c r="AF215" s="315"/>
      <c r="AG215" s="316"/>
      <c r="AH215" s="59"/>
      <c r="AI215" s="53">
        <f>IF(AH215="","","-")</f>
      </c>
      <c r="AJ215" s="60"/>
      <c r="AK215" s="319"/>
      <c r="AL215" s="59"/>
      <c r="AM215" s="61">
        <f t="shared" si="46"/>
      </c>
      <c r="AN215" s="60"/>
      <c r="AO215" s="318"/>
      <c r="AP215" s="59"/>
      <c r="AQ215" s="61">
        <f t="shared" si="47"/>
      </c>
      <c r="AR215" s="60"/>
      <c r="AS215" s="321"/>
      <c r="AT215" s="34">
        <f>AY214</f>
        <v>1</v>
      </c>
      <c r="AU215" s="35" t="s">
        <v>10</v>
      </c>
      <c r="AV215" s="35">
        <f>AZ214</f>
        <v>2</v>
      </c>
      <c r="AW215" s="36" t="s">
        <v>7</v>
      </c>
      <c r="AX215" s="26"/>
      <c r="AY215" s="37"/>
      <c r="AZ215" s="38"/>
      <c r="BA215" s="37"/>
      <c r="BB215" s="38"/>
      <c r="BC215" s="39"/>
      <c r="BD215" s="38"/>
      <c r="BE215" s="38"/>
      <c r="BF215" s="39"/>
    </row>
    <row r="216" spans="2:58" ht="10.5" customHeight="1">
      <c r="B216" s="354" t="str">
        <f>AB202</f>
        <v>伊藤彬史</v>
      </c>
      <c r="C216" s="349" t="str">
        <f>AC202</f>
        <v>三島高校</v>
      </c>
      <c r="D216" s="359"/>
      <c r="E216" s="360"/>
      <c r="F216" s="360"/>
      <c r="G216" s="361"/>
      <c r="H216" s="15"/>
      <c r="I216" s="15"/>
      <c r="J216" s="123"/>
      <c r="K216" s="9"/>
      <c r="L216" s="128"/>
      <c r="M216" s="9"/>
      <c r="N216" s="9"/>
      <c r="O216" s="9"/>
      <c r="P216" s="304" t="s">
        <v>182</v>
      </c>
      <c r="Q216" s="304"/>
      <c r="R216" s="304"/>
      <c r="S216" s="304"/>
      <c r="T216" s="304"/>
      <c r="U216" s="304"/>
      <c r="V216" s="304"/>
      <c r="W216" s="304"/>
      <c r="X216" s="304"/>
      <c r="Y216" s="304"/>
      <c r="Z216" s="4"/>
      <c r="AA216" s="4"/>
      <c r="AB216" s="224" t="s">
        <v>194</v>
      </c>
      <c r="AC216" s="228" t="s">
        <v>31</v>
      </c>
      <c r="AD216" s="62">
        <f>IF(AJ213="","",AJ213)</f>
        <v>15</v>
      </c>
      <c r="AE216" s="53" t="str">
        <f aca="true" t="shared" si="48" ref="AE216:AE224">IF(AD216="","","-")</f>
        <v>-</v>
      </c>
      <c r="AF216" s="18">
        <f>IF(AH213="","",AH213)</f>
        <v>8</v>
      </c>
      <c r="AG216" s="329" t="str">
        <f>IF(AK213="","",IF(AK213="○","×",IF(AK213="×","○")))</f>
        <v>○</v>
      </c>
      <c r="AH216" s="340"/>
      <c r="AI216" s="341"/>
      <c r="AJ216" s="341"/>
      <c r="AK216" s="342"/>
      <c r="AL216" s="52">
        <v>7</v>
      </c>
      <c r="AM216" s="53" t="str">
        <f t="shared" si="46"/>
        <v>-</v>
      </c>
      <c r="AN216" s="54">
        <v>15</v>
      </c>
      <c r="AO216" s="397" t="str">
        <f>IF(AL216&lt;&gt;"",IF(AL216&gt;AN216,IF(AL217&gt;AN217,"○",IF(AL218&gt;AN218,"○","×")),IF(AL217&gt;AN217,IF(AL218&gt;AN218,"○","×"),"×")),"")</f>
        <v>○</v>
      </c>
      <c r="AP216" s="52">
        <v>15</v>
      </c>
      <c r="AQ216" s="53" t="str">
        <f t="shared" si="47"/>
        <v>-</v>
      </c>
      <c r="AR216" s="54">
        <v>6</v>
      </c>
      <c r="AS216" s="322" t="str">
        <f>IF(AP216&lt;&gt;"",IF(AP216&gt;AR216,IF(AP217&gt;AR217,"○",IF(AP218&gt;AR218,"○","×")),IF(AP217&gt;AR217,IF(AP218&gt;AR218,"○","×"),"×")),"")</f>
        <v>○</v>
      </c>
      <c r="AT216" s="398" t="s">
        <v>250</v>
      </c>
      <c r="AU216" s="399"/>
      <c r="AV216" s="399"/>
      <c r="AW216" s="400"/>
      <c r="AX216" s="26"/>
      <c r="AY216" s="25"/>
      <c r="AZ216" s="23"/>
      <c r="BA216" s="25"/>
      <c r="BB216" s="23"/>
      <c r="BC216" s="29"/>
      <c r="BD216" s="23"/>
      <c r="BE216" s="23"/>
      <c r="BF216" s="29"/>
    </row>
    <row r="217" spans="2:58" ht="10.5" customHeight="1">
      <c r="B217" s="355"/>
      <c r="C217" s="350"/>
      <c r="D217" s="362"/>
      <c r="E217" s="363"/>
      <c r="F217" s="363"/>
      <c r="G217" s="364"/>
      <c r="H217" s="130"/>
      <c r="I217" s="130">
        <v>11</v>
      </c>
      <c r="J217" s="131">
        <v>4</v>
      </c>
      <c r="K217" s="11"/>
      <c r="L217" s="129"/>
      <c r="M217" s="9"/>
      <c r="N217" s="9"/>
      <c r="O217" s="9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4"/>
      <c r="AA217" s="4"/>
      <c r="AB217" s="224" t="s">
        <v>195</v>
      </c>
      <c r="AC217" s="225" t="s">
        <v>31</v>
      </c>
      <c r="AD217" s="62">
        <f>IF(AJ214="","",AJ214)</f>
        <v>15</v>
      </c>
      <c r="AE217" s="53" t="str">
        <f t="shared" si="48"/>
        <v>-</v>
      </c>
      <c r="AF217" s="18">
        <f>IF(AH214="","",AH214)</f>
        <v>11</v>
      </c>
      <c r="AG217" s="330" t="str">
        <f>IF(AI214="","",AI214)</f>
        <v>-</v>
      </c>
      <c r="AH217" s="343"/>
      <c r="AI217" s="312"/>
      <c r="AJ217" s="312"/>
      <c r="AK217" s="313"/>
      <c r="AL217" s="52">
        <v>15</v>
      </c>
      <c r="AM217" s="53" t="str">
        <f t="shared" si="46"/>
        <v>-</v>
      </c>
      <c r="AN217" s="54">
        <v>13</v>
      </c>
      <c r="AO217" s="318"/>
      <c r="AP217" s="52">
        <v>15</v>
      </c>
      <c r="AQ217" s="53" t="str">
        <f t="shared" si="47"/>
        <v>-</v>
      </c>
      <c r="AR217" s="54">
        <v>5</v>
      </c>
      <c r="AS217" s="321"/>
      <c r="AT217" s="368"/>
      <c r="AU217" s="369"/>
      <c r="AV217" s="369"/>
      <c r="AW217" s="370"/>
      <c r="AX217" s="26"/>
      <c r="AY217" s="37">
        <f>COUNTIF(AD216:AS218,"○")</f>
        <v>3</v>
      </c>
      <c r="AZ217" s="38">
        <f>COUNTIF(AD216:AS218,"×")</f>
        <v>0</v>
      </c>
      <c r="BA217" s="31">
        <f>(IF((AD216&gt;AF216),1,0))+(IF((AD217&gt;AF217),1,0))+(IF((AD218&gt;AF218),1,0))+(IF((AH216&gt;AJ216),1,0))+(IF((AH217&gt;AJ217),1,0))+(IF((AH218&gt;AJ218),1,0))+(IF((AL216&gt;AN216),1,0))+(IF((AL217&gt;AN217),1,0))+(IF((AL218&gt;AN218),1,0))+(IF((AP216&gt;AR216),1,0))+(IF((AP217&gt;AR217),1,0))+(IF((AP218&gt;AR218),1,0))</f>
        <v>6</v>
      </c>
      <c r="BB217" s="32">
        <f>(IF((AD216&lt;AF216),1,0))+(IF((AD217&lt;AF217),1,0))+(IF((AD218&lt;AF218),1,0))+(IF((AH216&lt;AJ216),1,0))+(IF((AH217&lt;AJ217),1,0))+(IF((AH218&lt;AJ218),1,0))+(IF((AL216&lt;AN216),1,0))+(IF((AL217&lt;AN217),1,0))+(IF((AL218&lt;AN218),1,0))+(IF((AP216&lt;AR216),1,0))+(IF((AP217&lt;AR217),1,0))+(IF((AP218&lt;AR218),1,0))</f>
        <v>1</v>
      </c>
      <c r="BC217" s="33">
        <f>BA217-BB217</f>
        <v>5</v>
      </c>
      <c r="BD217" s="38">
        <f>SUM(AD216:AD218,AH216:AH218,AL216:AL218,AP216:AP218)</f>
        <v>97</v>
      </c>
      <c r="BE217" s="38">
        <f>SUM(AF216:AF218,AJ216:AJ218,AN216:AN218,AR216:AR218)</f>
        <v>65</v>
      </c>
      <c r="BF217" s="39">
        <f>BD217-BE217</f>
        <v>32</v>
      </c>
    </row>
    <row r="218" spans="2:58" ht="10.5" customHeight="1">
      <c r="B218" s="95"/>
      <c r="C218" s="149"/>
      <c r="D218" s="1"/>
      <c r="E218" s="1"/>
      <c r="F218" s="1"/>
      <c r="G218" s="1"/>
      <c r="H218" s="130"/>
      <c r="I218" s="130">
        <v>21</v>
      </c>
      <c r="J218" s="137">
        <v>21</v>
      </c>
      <c r="K218" s="132"/>
      <c r="L218" s="9"/>
      <c r="M218" s="9"/>
      <c r="N218" s="9"/>
      <c r="O218" s="9"/>
      <c r="P218" s="294" t="str">
        <f>AB216</f>
        <v>大西翔也</v>
      </c>
      <c r="Q218" s="295"/>
      <c r="R218" s="295"/>
      <c r="S218" s="295"/>
      <c r="T218" s="295"/>
      <c r="U218" s="298" t="str">
        <f>AC216</f>
        <v>土居高校</v>
      </c>
      <c r="V218" s="298"/>
      <c r="W218" s="298"/>
      <c r="X218" s="298"/>
      <c r="Y218" s="299"/>
      <c r="Z218" s="4"/>
      <c r="AA218" s="4"/>
      <c r="AB218" s="226"/>
      <c r="AC218" s="229"/>
      <c r="AD218" s="63">
        <f>IF(AJ215="","",AJ215)</f>
      </c>
      <c r="AE218" s="53">
        <f t="shared" si="48"/>
      </c>
      <c r="AF218" s="64">
        <f>IF(AH215="","",AH215)</f>
      </c>
      <c r="AG218" s="331">
        <f>IF(AI215="","",AI215)</f>
      </c>
      <c r="AH218" s="344"/>
      <c r="AI218" s="315"/>
      <c r="AJ218" s="315"/>
      <c r="AK218" s="316"/>
      <c r="AL218" s="59">
        <v>15</v>
      </c>
      <c r="AM218" s="53" t="str">
        <f t="shared" si="46"/>
        <v>-</v>
      </c>
      <c r="AN218" s="60">
        <v>7</v>
      </c>
      <c r="AO218" s="319"/>
      <c r="AP218" s="59"/>
      <c r="AQ218" s="61">
        <f t="shared" si="47"/>
      </c>
      <c r="AR218" s="60"/>
      <c r="AS218" s="323"/>
      <c r="AT218" s="34">
        <f>AY217</f>
        <v>3</v>
      </c>
      <c r="AU218" s="35" t="s">
        <v>10</v>
      </c>
      <c r="AV218" s="35">
        <f>AZ217</f>
        <v>0</v>
      </c>
      <c r="AW218" s="36" t="s">
        <v>7</v>
      </c>
      <c r="AX218" s="26"/>
      <c r="AY218" s="45"/>
      <c r="AZ218" s="46"/>
      <c r="BA218" s="45"/>
      <c r="BB218" s="46"/>
      <c r="BC218" s="47"/>
      <c r="BD218" s="46"/>
      <c r="BE218" s="46"/>
      <c r="BF218" s="47"/>
    </row>
    <row r="219" spans="2:58" ht="10.5" customHeight="1">
      <c r="B219" s="354" t="str">
        <f>AB216</f>
        <v>大西翔也</v>
      </c>
      <c r="C219" s="349" t="str">
        <f>AC216</f>
        <v>土居高校</v>
      </c>
      <c r="D219" s="356" t="s">
        <v>23</v>
      </c>
      <c r="E219" s="357"/>
      <c r="F219" s="357"/>
      <c r="G219" s="358"/>
      <c r="H219" s="9"/>
      <c r="I219" s="9"/>
      <c r="J219" s="135"/>
      <c r="K219" s="132"/>
      <c r="L219" s="9"/>
      <c r="M219" s="9"/>
      <c r="N219" s="9"/>
      <c r="O219" s="9"/>
      <c r="P219" s="296"/>
      <c r="Q219" s="297"/>
      <c r="R219" s="297"/>
      <c r="S219" s="297"/>
      <c r="T219" s="297"/>
      <c r="U219" s="300"/>
      <c r="V219" s="300"/>
      <c r="W219" s="300"/>
      <c r="X219" s="300"/>
      <c r="Y219" s="301"/>
      <c r="Z219" s="4"/>
      <c r="AA219" s="4"/>
      <c r="AB219" s="230" t="s">
        <v>196</v>
      </c>
      <c r="AC219" s="225" t="s">
        <v>122</v>
      </c>
      <c r="AD219" s="62">
        <f>IF(AN213="","",AN213)</f>
        <v>15</v>
      </c>
      <c r="AE219" s="65" t="str">
        <f t="shared" si="48"/>
        <v>-</v>
      </c>
      <c r="AF219" s="18">
        <f>IF(AL213="","",AL213)</f>
        <v>5</v>
      </c>
      <c r="AG219" s="329" t="str">
        <f>IF(AO213="","",IF(AO213="○","×",IF(AO213="×","○")))</f>
        <v>○</v>
      </c>
      <c r="AH219" s="66">
        <f>IF(AN216="","",AN216)</f>
        <v>15</v>
      </c>
      <c r="AI219" s="53" t="str">
        <f aca="true" t="shared" si="49" ref="AI219:AI224">IF(AH219="","","-")</f>
        <v>-</v>
      </c>
      <c r="AJ219" s="18">
        <f>IF(AL216="","",AL216)</f>
        <v>7</v>
      </c>
      <c r="AK219" s="329" t="str">
        <f>IF(AO216="","",IF(AO216="○","×",IF(AO216="×","○")))</f>
        <v>×</v>
      </c>
      <c r="AL219" s="340"/>
      <c r="AM219" s="341"/>
      <c r="AN219" s="341"/>
      <c r="AO219" s="342"/>
      <c r="AP219" s="52">
        <v>15</v>
      </c>
      <c r="AQ219" s="53" t="str">
        <f t="shared" si="47"/>
        <v>-</v>
      </c>
      <c r="AR219" s="54">
        <v>8</v>
      </c>
      <c r="AS219" s="321" t="str">
        <f>IF(AP219&lt;&gt;"",IF(AP219&gt;AR219,IF(AP220&gt;AR220,"○",IF(AP221&gt;AR221,"○","×")),IF(AP220&gt;AR220,IF(AP221&gt;AR221,"○","×"),"×")),"")</f>
        <v>○</v>
      </c>
      <c r="AT219" s="408" t="s">
        <v>249</v>
      </c>
      <c r="AU219" s="409"/>
      <c r="AV219" s="409"/>
      <c r="AW219" s="410"/>
      <c r="AX219" s="26"/>
      <c r="AY219" s="37"/>
      <c r="AZ219" s="38"/>
      <c r="BA219" s="37"/>
      <c r="BB219" s="38"/>
      <c r="BC219" s="39"/>
      <c r="BD219" s="38"/>
      <c r="BE219" s="38"/>
      <c r="BF219" s="39"/>
    </row>
    <row r="220" spans="2:58" ht="10.5" customHeight="1" thickBot="1">
      <c r="B220" s="355"/>
      <c r="C220" s="350"/>
      <c r="D220" s="359"/>
      <c r="E220" s="360"/>
      <c r="F220" s="360"/>
      <c r="G220" s="361"/>
      <c r="H220" s="138"/>
      <c r="I220" s="138"/>
      <c r="J220" s="139"/>
      <c r="K220" s="9"/>
      <c r="L220" s="9"/>
      <c r="M220" s="9"/>
      <c r="N220" s="9"/>
      <c r="O220" s="9"/>
      <c r="P220" s="294" t="str">
        <f>AB217</f>
        <v>宮﨑良太</v>
      </c>
      <c r="Q220" s="295"/>
      <c r="R220" s="295"/>
      <c r="S220" s="295"/>
      <c r="T220" s="295"/>
      <c r="U220" s="298" t="str">
        <f>AC217</f>
        <v>土居高校</v>
      </c>
      <c r="V220" s="298"/>
      <c r="W220" s="298"/>
      <c r="X220" s="298"/>
      <c r="Y220" s="299"/>
      <c r="Z220" s="4"/>
      <c r="AA220" s="4"/>
      <c r="AB220" s="230" t="s">
        <v>246</v>
      </c>
      <c r="AC220" s="225" t="s">
        <v>247</v>
      </c>
      <c r="AD220" s="62">
        <f>IF(AN214="","",AN214)</f>
        <v>15</v>
      </c>
      <c r="AE220" s="53" t="str">
        <f t="shared" si="48"/>
        <v>-</v>
      </c>
      <c r="AF220" s="18">
        <f>IF(AL214="","",AL214)</f>
        <v>10</v>
      </c>
      <c r="AG220" s="330">
        <f>IF(AI217="","",AI217)</f>
      </c>
      <c r="AH220" s="66">
        <f>IF(AN217="","",AN217)</f>
        <v>13</v>
      </c>
      <c r="AI220" s="53" t="str">
        <f t="shared" si="49"/>
        <v>-</v>
      </c>
      <c r="AJ220" s="18">
        <f>IF(AL217="","",AL217)</f>
        <v>15</v>
      </c>
      <c r="AK220" s="330" t="str">
        <f>IF(AM217="","",AM217)</f>
        <v>-</v>
      </c>
      <c r="AL220" s="343"/>
      <c r="AM220" s="312"/>
      <c r="AN220" s="312"/>
      <c r="AO220" s="313"/>
      <c r="AP220" s="52">
        <v>15</v>
      </c>
      <c r="AQ220" s="53" t="str">
        <f t="shared" si="47"/>
        <v>-</v>
      </c>
      <c r="AR220" s="54">
        <v>5</v>
      </c>
      <c r="AS220" s="321"/>
      <c r="AT220" s="411"/>
      <c r="AU220" s="412"/>
      <c r="AV220" s="412"/>
      <c r="AW220" s="413"/>
      <c r="AX220" s="26"/>
      <c r="AY220" s="37">
        <f>COUNTIF(AD219:AS221,"○")</f>
        <v>2</v>
      </c>
      <c r="AZ220" s="38">
        <f>COUNTIF(AD219:AS221,"×")</f>
        <v>1</v>
      </c>
      <c r="BA220" s="31" t="e">
        <f>(IF((AD219&gt;AF219),1,0))+(IF((AD220&gt;AF220),1,0))+(IF((#REF!&gt;AD221),1,0))+(IF((AH219&gt;AJ219),1,0))+(IF((AH220&gt;AJ220),1,0))+(IF((AH221&gt;AJ221),1,0))+(IF((AL219&gt;AN219),1,0))+(IF((AL220&gt;AN220),1,0))+(IF((AL221&gt;AN221),1,0))+(IF((AP219&gt;AR219),1,0))+(IF((AP220&gt;AR220),1,0))+(IF((AP221&gt;AR221),1,0))</f>
        <v>#REF!</v>
      </c>
      <c r="BB220" s="32" t="e">
        <f>(IF((AD219&lt;AF219),1,0))+(IF((AD220&lt;AF220),1,0))+(IF((#REF!&lt;AD221),1,0))+(IF((AH219&lt;AJ219),1,0))+(IF((AH220&lt;AJ220),1,0))+(IF((AH221&lt;AJ221),1,0))+(IF((AL219&lt;AN219),1,0))+(IF((AL220&lt;AN220),1,0))+(IF((AL221&lt;AN221),1,0))+(IF((AP219&lt;AR219),1,0))+(IF((AP220&lt;AR220),1,0))+(IF((AP221&lt;AR221),1,0))</f>
        <v>#REF!</v>
      </c>
      <c r="BC220" s="33" t="e">
        <f>BA220-BB220</f>
        <v>#REF!</v>
      </c>
      <c r="BD220" s="38">
        <f>SUM(AD219:AD221,AH219:AH221,AL219:AL221,AP219:AP221)</f>
        <v>95</v>
      </c>
      <c r="BE220" s="38">
        <f>SUM(AF219:AF221,AJ219:AJ221,AN219:AN221,AR219:AR221)</f>
        <v>65</v>
      </c>
      <c r="BF220" s="39">
        <f>BD220-BE220</f>
        <v>30</v>
      </c>
    </row>
    <row r="221" spans="2:58" ht="10.5" customHeight="1" thickTop="1">
      <c r="B221" s="354" t="str">
        <f>AB217</f>
        <v>宮﨑良太</v>
      </c>
      <c r="C221" s="349" t="str">
        <f>AC217</f>
        <v>土居高校</v>
      </c>
      <c r="D221" s="359"/>
      <c r="E221" s="360"/>
      <c r="F221" s="360"/>
      <c r="G221" s="361"/>
      <c r="H221" s="9"/>
      <c r="I221" s="9"/>
      <c r="J221" s="9"/>
      <c r="K221" s="9"/>
      <c r="L221" s="9"/>
      <c r="M221" s="9"/>
      <c r="N221" s="9"/>
      <c r="O221" s="9"/>
      <c r="P221" s="296"/>
      <c r="Q221" s="297"/>
      <c r="R221" s="297"/>
      <c r="S221" s="297"/>
      <c r="T221" s="297"/>
      <c r="U221" s="300"/>
      <c r="V221" s="300"/>
      <c r="W221" s="300"/>
      <c r="X221" s="300"/>
      <c r="Y221" s="301"/>
      <c r="Z221" s="4"/>
      <c r="AA221" s="4"/>
      <c r="AB221" s="226"/>
      <c r="AC221" s="227"/>
      <c r="AD221" s="63">
        <f>IF(AN215="","",AN215)</f>
      </c>
      <c r="AE221" s="61">
        <f t="shared" si="48"/>
      </c>
      <c r="AF221" s="64">
        <f>IF(AL215="","",AL215)</f>
      </c>
      <c r="AG221" s="331">
        <f>IF(AI218="","",AI218)</f>
      </c>
      <c r="AH221" s="67">
        <f>IF(AN218="","",AN218)</f>
        <v>7</v>
      </c>
      <c r="AI221" s="53" t="str">
        <f t="shared" si="49"/>
        <v>-</v>
      </c>
      <c r="AJ221" s="64">
        <f>IF(AL218="","",AL218)</f>
        <v>15</v>
      </c>
      <c r="AK221" s="331" t="str">
        <f>IF(AM218="","",AM218)</f>
        <v>-</v>
      </c>
      <c r="AL221" s="344"/>
      <c r="AM221" s="315"/>
      <c r="AN221" s="315"/>
      <c r="AO221" s="316"/>
      <c r="AP221" s="59"/>
      <c r="AQ221" s="53">
        <f t="shared" si="47"/>
      </c>
      <c r="AR221" s="60"/>
      <c r="AS221" s="323"/>
      <c r="AT221" s="34">
        <f>AY220</f>
        <v>2</v>
      </c>
      <c r="AU221" s="35" t="s">
        <v>10</v>
      </c>
      <c r="AV221" s="35">
        <f>AZ220</f>
        <v>1</v>
      </c>
      <c r="AW221" s="36" t="s">
        <v>7</v>
      </c>
      <c r="AX221" s="26"/>
      <c r="AY221" s="37"/>
      <c r="AZ221" s="38"/>
      <c r="BA221" s="37"/>
      <c r="BB221" s="38"/>
      <c r="BC221" s="39"/>
      <c r="BD221" s="38"/>
      <c r="BE221" s="38"/>
      <c r="BF221" s="39"/>
    </row>
    <row r="222" spans="2:58" ht="10.5" customHeight="1">
      <c r="B222" s="355"/>
      <c r="C222" s="350"/>
      <c r="D222" s="362"/>
      <c r="E222" s="363"/>
      <c r="F222" s="363"/>
      <c r="G222" s="364"/>
      <c r="H222" s="9"/>
      <c r="I222" s="9"/>
      <c r="J222" s="9"/>
      <c r="K222" s="9"/>
      <c r="L222" s="9"/>
      <c r="M222" s="9"/>
      <c r="N222" s="9"/>
      <c r="O222" s="9"/>
      <c r="P222" s="5"/>
      <c r="Q222" s="5"/>
      <c r="R222" s="5"/>
      <c r="S222" s="5"/>
      <c r="T222" s="5"/>
      <c r="U222" s="122"/>
      <c r="V222" s="122"/>
      <c r="W222" s="122"/>
      <c r="X222" s="122"/>
      <c r="Y222" s="122"/>
      <c r="Z222" s="4"/>
      <c r="AA222" s="4"/>
      <c r="AB222" s="234" t="s">
        <v>197</v>
      </c>
      <c r="AC222" s="228" t="s">
        <v>198</v>
      </c>
      <c r="AD222" s="62">
        <f>IF(AR213="","",AR213)</f>
        <v>11</v>
      </c>
      <c r="AE222" s="53" t="str">
        <f t="shared" si="48"/>
        <v>-</v>
      </c>
      <c r="AF222" s="18">
        <f>IF(AP213="","",AP213)</f>
        <v>15</v>
      </c>
      <c r="AG222" s="329" t="str">
        <f>IF(AS213="","",IF(AS213="○","×",IF(AS213="×","○")))</f>
        <v>×</v>
      </c>
      <c r="AH222" s="66">
        <f>IF(AR216="","",AR216)</f>
        <v>6</v>
      </c>
      <c r="AI222" s="65" t="str">
        <f t="shared" si="49"/>
        <v>-</v>
      </c>
      <c r="AJ222" s="18">
        <f>IF(AP216="","",AP216)</f>
        <v>15</v>
      </c>
      <c r="AK222" s="329" t="str">
        <f>IF(AS216="","",IF(AS216="○","×",IF(AS216="×","○")))</f>
        <v>×</v>
      </c>
      <c r="AL222" s="68">
        <f>IF(AR219="","",AR219)</f>
        <v>8</v>
      </c>
      <c r="AM222" s="53" t="str">
        <f>IF(AL222="","","-")</f>
        <v>-</v>
      </c>
      <c r="AN222" s="22">
        <f>IF(AP219="","",AP219)</f>
        <v>15</v>
      </c>
      <c r="AO222" s="329" t="str">
        <f>IF(AS219="","",IF(AS219="○","×",IF(AS219="×","○")))</f>
        <v>×</v>
      </c>
      <c r="AP222" s="340"/>
      <c r="AQ222" s="341"/>
      <c r="AR222" s="341"/>
      <c r="AS222" s="401"/>
      <c r="AT222" s="398" t="s">
        <v>259</v>
      </c>
      <c r="AU222" s="399"/>
      <c r="AV222" s="399"/>
      <c r="AW222" s="400"/>
      <c r="AX222" s="26"/>
      <c r="AY222" s="25"/>
      <c r="AZ222" s="23"/>
      <c r="BA222" s="25"/>
      <c r="BB222" s="23"/>
      <c r="BC222" s="29"/>
      <c r="BD222" s="23"/>
      <c r="BE222" s="23"/>
      <c r="BF222" s="29"/>
    </row>
    <row r="223" spans="2:58" ht="10.5" customHeight="1">
      <c r="B223" s="16"/>
      <c r="C223" s="17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3"/>
      <c r="Q223" s="3"/>
      <c r="R223" s="3"/>
      <c r="S223" s="3"/>
      <c r="T223" s="3"/>
      <c r="U223" s="3"/>
      <c r="V223" s="3"/>
      <c r="W223" s="3"/>
      <c r="X223" s="4"/>
      <c r="Y223" s="4"/>
      <c r="Z223" s="4"/>
      <c r="AA223" s="4"/>
      <c r="AB223" s="230" t="s">
        <v>97</v>
      </c>
      <c r="AC223" s="225" t="s">
        <v>198</v>
      </c>
      <c r="AD223" s="62">
        <f>IF(AR214="","",AR214)</f>
        <v>7</v>
      </c>
      <c r="AE223" s="53" t="str">
        <f t="shared" si="48"/>
        <v>-</v>
      </c>
      <c r="AF223" s="18">
        <f>IF(AP214="","",AP214)</f>
        <v>15</v>
      </c>
      <c r="AG223" s="330" t="str">
        <f>IF(AI220="","",AI220)</f>
        <v>-</v>
      </c>
      <c r="AH223" s="66">
        <f>IF(AR217="","",AR217)</f>
        <v>5</v>
      </c>
      <c r="AI223" s="53" t="str">
        <f t="shared" si="49"/>
        <v>-</v>
      </c>
      <c r="AJ223" s="18">
        <f>IF(AP217="","",AP217)</f>
        <v>15</v>
      </c>
      <c r="AK223" s="330">
        <f>IF(AM220="","",AM220)</f>
      </c>
      <c r="AL223" s="66">
        <f>IF(AR220="","",AR220)</f>
        <v>5</v>
      </c>
      <c r="AM223" s="53" t="str">
        <f>IF(AL223="","","-")</f>
        <v>-</v>
      </c>
      <c r="AN223" s="18">
        <f>IF(AP220="","",AP220)</f>
        <v>15</v>
      </c>
      <c r="AO223" s="330" t="str">
        <f>IF(AQ220="","",AQ220)</f>
        <v>-</v>
      </c>
      <c r="AP223" s="343"/>
      <c r="AQ223" s="312"/>
      <c r="AR223" s="312"/>
      <c r="AS223" s="402"/>
      <c r="AT223" s="368"/>
      <c r="AU223" s="369"/>
      <c r="AV223" s="369"/>
      <c r="AW223" s="370"/>
      <c r="AX223" s="26"/>
      <c r="AY223" s="37">
        <f>COUNTIF(AD222:AS224,"○")</f>
        <v>0</v>
      </c>
      <c r="AZ223" s="38">
        <f>COUNTIF(AD222:AS224,"×")</f>
        <v>3</v>
      </c>
      <c r="BA223" s="31">
        <f>(IF((AD222&gt;AF222),1,0))+(IF((AD223&gt;AF223),1,0))+(IF((AD224&gt;AF224),1,0))+(IF((AH222&gt;AJ222),1,0))+(IF((AH223&gt;AJ223),1,0))+(IF((AH224&gt;AJ224),1,0))+(IF((AL222&gt;AN222),1,0))+(IF((AL223&gt;AN223),1,0))+(IF((AL224&gt;AN224),1,0))+(IF((AP222&gt;AR222),1,0))+(IF((AP223&gt;AR223),1,0))+(IF((AP224&gt;AR224),1,0))</f>
        <v>0</v>
      </c>
      <c r="BB223" s="32">
        <f>(IF((AD222&lt;AF222),1,0))+(IF((AD223&lt;AF223),1,0))+(IF((AD224&lt;AF224),1,0))+(IF((AH222&lt;AJ222),1,0))+(IF((AH223&lt;AJ223),1,0))+(IF((AH224&lt;AJ224),1,0))+(IF((AL222&lt;AN222),1,0))+(IF((AL223&lt;AN223),1,0))+(IF((AL224&lt;AN224),1,0))+(IF((AP222&lt;AR222),1,0))+(IF((AP223&lt;AR223),1,0))+(IF((AP224&lt;AR224),1,0))</f>
        <v>6</v>
      </c>
      <c r="BC223" s="33">
        <f>BA223-BB223</f>
        <v>-6</v>
      </c>
      <c r="BD223" s="38">
        <f>SUM(AD222:AD224,AH222:AH224,AL222:AL224,AP222:AP224)</f>
        <v>42</v>
      </c>
      <c r="BE223" s="38">
        <f>SUM(AF222:AF224,AJ222:AJ224,AN222:AN224,AR222:AR224)</f>
        <v>90</v>
      </c>
      <c r="BF223" s="39">
        <f>BD223-BE223</f>
        <v>-48</v>
      </c>
    </row>
    <row r="224" spans="2:58" ht="10.5" customHeight="1" thickBot="1">
      <c r="B224" s="16"/>
      <c r="C224" s="1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3"/>
      <c r="Q224" s="3"/>
      <c r="R224" s="3"/>
      <c r="S224" s="3"/>
      <c r="T224" s="3"/>
      <c r="U224" s="3"/>
      <c r="V224" s="3"/>
      <c r="W224" s="3"/>
      <c r="X224" s="4"/>
      <c r="Y224" s="4"/>
      <c r="Z224" s="4"/>
      <c r="AA224" s="4"/>
      <c r="AB224" s="93"/>
      <c r="AC224" s="94"/>
      <c r="AD224" s="69">
        <f>IF(AR215="","",AR215)</f>
      </c>
      <c r="AE224" s="70">
        <f t="shared" si="48"/>
      </c>
      <c r="AF224" s="19">
        <f>IF(AP215="","",AP215)</f>
      </c>
      <c r="AG224" s="384" t="str">
        <f>IF(AI221="","",AI221)</f>
        <v>-</v>
      </c>
      <c r="AH224" s="71">
        <f>IF(AR218="","",AR218)</f>
      </c>
      <c r="AI224" s="70">
        <f t="shared" si="49"/>
      </c>
      <c r="AJ224" s="19">
        <f>IF(AP218="","",AP218)</f>
      </c>
      <c r="AK224" s="384">
        <f>IF(AM221="","",AM221)</f>
      </c>
      <c r="AL224" s="71">
        <f>IF(AR221="","",AR221)</f>
      </c>
      <c r="AM224" s="70">
        <f>IF(AL224="","","-")</f>
      </c>
      <c r="AN224" s="19">
        <f>IF(AP221="","",AP221)</f>
      </c>
      <c r="AO224" s="384">
        <f>IF(AQ221="","",AQ221)</f>
      </c>
      <c r="AP224" s="381"/>
      <c r="AQ224" s="382"/>
      <c r="AR224" s="382"/>
      <c r="AS224" s="403"/>
      <c r="AT224" s="49">
        <f>AY223</f>
        <v>0</v>
      </c>
      <c r="AU224" s="50" t="s">
        <v>10</v>
      </c>
      <c r="AV224" s="50">
        <f>AZ223</f>
        <v>3</v>
      </c>
      <c r="AW224" s="51" t="s">
        <v>7</v>
      </c>
      <c r="AX224" s="26"/>
      <c r="AY224" s="45"/>
      <c r="AZ224" s="46"/>
      <c r="BA224" s="45"/>
      <c r="BB224" s="46"/>
      <c r="BC224" s="47"/>
      <c r="BD224" s="46"/>
      <c r="BE224" s="46"/>
      <c r="BF224" s="47"/>
    </row>
    <row r="225" spans="2:57" ht="10.5" customHeight="1">
      <c r="B225" s="16"/>
      <c r="C225" s="1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3"/>
      <c r="Q225" s="3"/>
      <c r="R225" s="3"/>
      <c r="S225" s="3"/>
      <c r="T225" s="3"/>
      <c r="U225" s="3"/>
      <c r="V225" s="3"/>
      <c r="W225" s="3"/>
      <c r="X225" s="4"/>
      <c r="Y225" s="4"/>
      <c r="Z225" s="4"/>
      <c r="AA225" s="4"/>
      <c r="AY225" s="2"/>
      <c r="AZ225" s="2"/>
      <c r="BA225" s="2"/>
      <c r="BB225" s="2"/>
      <c r="BC225" s="2"/>
      <c r="BD225" s="2"/>
      <c r="BE225" s="2"/>
    </row>
    <row r="226" spans="2:57" ht="10.5" customHeight="1">
      <c r="B226" s="116"/>
      <c r="C226" s="88"/>
      <c r="D226" s="96"/>
      <c r="E226" s="97"/>
      <c r="F226" s="96"/>
      <c r="G226" s="99"/>
      <c r="H226" s="99"/>
      <c r="I226" s="99"/>
      <c r="J226" s="99"/>
      <c r="K226" s="99"/>
      <c r="L226" s="96"/>
      <c r="M226" s="97"/>
      <c r="N226" s="96"/>
      <c r="O226" s="118"/>
      <c r="P226" s="96"/>
      <c r="Q226" s="97"/>
      <c r="R226" s="96"/>
      <c r="S226" s="118"/>
      <c r="T226" s="96"/>
      <c r="U226" s="97"/>
      <c r="V226" s="96"/>
      <c r="W226" s="118"/>
      <c r="X226" s="96"/>
      <c r="Y226" s="97"/>
      <c r="Z226" s="96"/>
      <c r="AA226" s="118"/>
      <c r="AB226" s="116"/>
      <c r="AC226" s="88"/>
      <c r="AD226" s="96"/>
      <c r="AE226" s="97"/>
      <c r="AF226" s="96"/>
      <c r="AG226" s="96"/>
      <c r="AH226" s="96"/>
      <c r="AI226" s="97"/>
      <c r="AJ226" s="96"/>
      <c r="AK226" s="96"/>
      <c r="AL226" s="96"/>
      <c r="AM226" s="97"/>
      <c r="AN226" s="96"/>
      <c r="AO226" s="96"/>
      <c r="AP226" s="96"/>
      <c r="AQ226" s="96"/>
      <c r="AR226" s="96"/>
      <c r="AS226" s="96"/>
      <c r="AT226" s="98"/>
      <c r="AU226" s="98"/>
      <c r="AV226" s="98"/>
      <c r="AW226" s="98"/>
      <c r="AY226" s="2"/>
      <c r="AZ226" s="2"/>
      <c r="BA226" s="2"/>
      <c r="BB226" s="2"/>
      <c r="BC226" s="2"/>
      <c r="BD226" s="2"/>
      <c r="BE226" s="2"/>
    </row>
    <row r="227" spans="2:57" ht="10.5" customHeight="1">
      <c r="B227" s="116"/>
      <c r="C227" s="88"/>
      <c r="D227" s="96"/>
      <c r="E227" s="97"/>
      <c r="F227" s="96"/>
      <c r="G227" s="99"/>
      <c r="H227" s="99"/>
      <c r="I227" s="99"/>
      <c r="J227" s="99"/>
      <c r="K227" s="99"/>
      <c r="L227" s="96"/>
      <c r="M227" s="97"/>
      <c r="N227" s="96"/>
      <c r="O227" s="118"/>
      <c r="P227" s="96"/>
      <c r="Q227" s="97"/>
      <c r="R227" s="96"/>
      <c r="S227" s="118"/>
      <c r="T227" s="96"/>
      <c r="U227" s="97"/>
      <c r="V227" s="96"/>
      <c r="W227" s="118"/>
      <c r="X227" s="96"/>
      <c r="Y227" s="97"/>
      <c r="Z227" s="96"/>
      <c r="AA227" s="118"/>
      <c r="AB227" s="116"/>
      <c r="AC227" s="88"/>
      <c r="AD227" s="96"/>
      <c r="AE227" s="97"/>
      <c r="AF227" s="96"/>
      <c r="AG227" s="96"/>
      <c r="AH227" s="96"/>
      <c r="AI227" s="97"/>
      <c r="AJ227" s="96"/>
      <c r="AK227" s="96"/>
      <c r="AL227" s="96"/>
      <c r="AM227" s="97"/>
      <c r="AN227" s="96"/>
      <c r="AO227" s="96"/>
      <c r="AP227" s="96"/>
      <c r="AQ227" s="96"/>
      <c r="AR227" s="96"/>
      <c r="AS227" s="96"/>
      <c r="AT227" s="98"/>
      <c r="AU227" s="98"/>
      <c r="AV227" s="98"/>
      <c r="AW227" s="98"/>
      <c r="AY227" s="2"/>
      <c r="AZ227" s="2"/>
      <c r="BA227" s="2"/>
      <c r="BB227" s="2"/>
      <c r="BC227" s="2"/>
      <c r="BD227" s="2"/>
      <c r="BE227" s="2"/>
    </row>
    <row r="228" spans="2:57" ht="10.5" customHeight="1">
      <c r="B228" s="116"/>
      <c r="C228" s="88"/>
      <c r="D228" s="96"/>
      <c r="E228" s="97"/>
      <c r="F228" s="96"/>
      <c r="G228" s="99"/>
      <c r="H228" s="99"/>
      <c r="I228" s="99"/>
      <c r="J228" s="99"/>
      <c r="K228" s="99"/>
      <c r="L228" s="96"/>
      <c r="M228" s="97"/>
      <c r="N228" s="96"/>
      <c r="O228" s="118"/>
      <c r="P228" s="96"/>
      <c r="Q228" s="97"/>
      <c r="R228" s="96"/>
      <c r="S228" s="118"/>
      <c r="T228" s="96"/>
      <c r="U228" s="97"/>
      <c r="V228" s="96"/>
      <c r="W228" s="118"/>
      <c r="X228" s="96"/>
      <c r="Y228" s="97"/>
      <c r="Z228" s="96"/>
      <c r="AA228" s="118"/>
      <c r="AB228" s="116"/>
      <c r="AC228" s="88"/>
      <c r="AD228" s="96"/>
      <c r="AE228" s="97"/>
      <c r="AF228" s="96"/>
      <c r="AG228" s="96"/>
      <c r="AH228" s="96"/>
      <c r="AI228" s="97"/>
      <c r="AJ228" s="96"/>
      <c r="AK228" s="96"/>
      <c r="AL228" s="96"/>
      <c r="AM228" s="97"/>
      <c r="AN228" s="96"/>
      <c r="AO228" s="96"/>
      <c r="AP228" s="96"/>
      <c r="AQ228" s="96"/>
      <c r="AR228" s="96"/>
      <c r="AS228" s="96"/>
      <c r="AT228" s="98"/>
      <c r="AU228" s="98"/>
      <c r="AV228" s="98"/>
      <c r="AW228" s="98"/>
      <c r="AY228" s="2"/>
      <c r="AZ228" s="2"/>
      <c r="BA228" s="2"/>
      <c r="BB228" s="2"/>
      <c r="BC228" s="2"/>
      <c r="BD228" s="2"/>
      <c r="BE228" s="2"/>
    </row>
    <row r="229" spans="2:57" ht="10.5" customHeight="1" thickBot="1">
      <c r="B229" s="16"/>
      <c r="C229" s="17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3"/>
      <c r="Q229" s="3"/>
      <c r="R229" s="3"/>
      <c r="S229" s="3"/>
      <c r="T229" s="3"/>
      <c r="U229" s="3"/>
      <c r="V229" s="3"/>
      <c r="W229" s="3"/>
      <c r="X229" s="4"/>
      <c r="Y229" s="4"/>
      <c r="Z229" s="4"/>
      <c r="AA229" s="4"/>
      <c r="AY229" s="2"/>
      <c r="AZ229" s="2"/>
      <c r="BA229" s="2"/>
      <c r="BB229" s="2"/>
      <c r="BC229" s="2"/>
      <c r="BD229" s="2"/>
      <c r="BE229" s="2"/>
    </row>
    <row r="230" spans="18:58" ht="10.5" customHeight="1">
      <c r="R230" s="3"/>
      <c r="S230" s="3"/>
      <c r="T230" s="3"/>
      <c r="U230" s="3"/>
      <c r="V230" s="3"/>
      <c r="W230" s="3"/>
      <c r="X230" s="4"/>
      <c r="Y230" s="4"/>
      <c r="Z230" s="4"/>
      <c r="AA230" s="4"/>
      <c r="AB230" s="345" t="s">
        <v>177</v>
      </c>
      <c r="AC230" s="346"/>
      <c r="AD230" s="328" t="str">
        <f>AB232</f>
        <v>苅田富子</v>
      </c>
      <c r="AE230" s="325"/>
      <c r="AF230" s="325"/>
      <c r="AG230" s="326"/>
      <c r="AH230" s="324" t="str">
        <f>AB235</f>
        <v>阿部一恵</v>
      </c>
      <c r="AI230" s="325"/>
      <c r="AJ230" s="325"/>
      <c r="AK230" s="326"/>
      <c r="AL230" s="324" t="str">
        <f>AB238</f>
        <v>浮橋沙也夏</v>
      </c>
      <c r="AM230" s="325"/>
      <c r="AN230" s="325"/>
      <c r="AO230" s="326"/>
      <c r="AP230" s="324" t="str">
        <f>AB241</f>
        <v>須川恵理</v>
      </c>
      <c r="AQ230" s="325"/>
      <c r="AR230" s="325"/>
      <c r="AS230" s="327"/>
      <c r="AT230" s="394" t="s">
        <v>1</v>
      </c>
      <c r="AU230" s="395"/>
      <c r="AV230" s="395"/>
      <c r="AW230" s="396"/>
      <c r="AX230" s="26"/>
      <c r="AY230" s="332" t="s">
        <v>3</v>
      </c>
      <c r="AZ230" s="334"/>
      <c r="BA230" s="332" t="s">
        <v>4</v>
      </c>
      <c r="BB230" s="333"/>
      <c r="BC230" s="334"/>
      <c r="BD230" s="335" t="s">
        <v>5</v>
      </c>
      <c r="BE230" s="336"/>
      <c r="BF230" s="337"/>
    </row>
    <row r="231" spans="18:58" ht="10.5" customHeight="1" thickBot="1">
      <c r="R231" s="3"/>
      <c r="S231" s="3"/>
      <c r="T231" s="3"/>
      <c r="U231" s="3"/>
      <c r="V231" s="3"/>
      <c r="W231" s="3"/>
      <c r="X231" s="4"/>
      <c r="Y231" s="4"/>
      <c r="Z231" s="4"/>
      <c r="AA231" s="4"/>
      <c r="AB231" s="347"/>
      <c r="AC231" s="348"/>
      <c r="AD231" s="386" t="str">
        <f>AB233</f>
        <v>隅田姉文</v>
      </c>
      <c r="AE231" s="387"/>
      <c r="AF231" s="387"/>
      <c r="AG231" s="388"/>
      <c r="AH231" s="389" t="str">
        <f>AB236</f>
        <v>岡部愛</v>
      </c>
      <c r="AI231" s="387"/>
      <c r="AJ231" s="387"/>
      <c r="AK231" s="388"/>
      <c r="AL231" s="389" t="str">
        <f>AB239</f>
        <v>阿部萌</v>
      </c>
      <c r="AM231" s="387"/>
      <c r="AN231" s="387"/>
      <c r="AO231" s="388"/>
      <c r="AP231" s="389" t="str">
        <f>AB242</f>
        <v>権田澪佳</v>
      </c>
      <c r="AQ231" s="387"/>
      <c r="AR231" s="387"/>
      <c r="AS231" s="390"/>
      <c r="AT231" s="391" t="s">
        <v>2</v>
      </c>
      <c r="AU231" s="392"/>
      <c r="AV231" s="392"/>
      <c r="AW231" s="393"/>
      <c r="AX231" s="26"/>
      <c r="AY231" s="24" t="s">
        <v>6</v>
      </c>
      <c r="AZ231" s="20" t="s">
        <v>7</v>
      </c>
      <c r="BA231" s="24" t="s">
        <v>11</v>
      </c>
      <c r="BB231" s="20" t="s">
        <v>8</v>
      </c>
      <c r="BC231" s="21" t="s">
        <v>9</v>
      </c>
      <c r="BD231" s="20" t="s">
        <v>11</v>
      </c>
      <c r="BE231" s="20" t="s">
        <v>8</v>
      </c>
      <c r="BF231" s="21" t="s">
        <v>9</v>
      </c>
    </row>
    <row r="232" spans="18:58" ht="10.5" customHeight="1">
      <c r="R232" s="3"/>
      <c r="S232" s="3"/>
      <c r="T232" s="3"/>
      <c r="U232" s="3"/>
      <c r="V232" s="3"/>
      <c r="W232" s="3"/>
      <c r="X232" s="4"/>
      <c r="Y232" s="4"/>
      <c r="Z232" s="4"/>
      <c r="AA232" s="4"/>
      <c r="AB232" s="224" t="s">
        <v>199</v>
      </c>
      <c r="AC232" s="225" t="s">
        <v>118</v>
      </c>
      <c r="AD232" s="308"/>
      <c r="AE232" s="309"/>
      <c r="AF232" s="309"/>
      <c r="AG232" s="310"/>
      <c r="AH232" s="52">
        <v>15</v>
      </c>
      <c r="AI232" s="53" t="str">
        <f>IF(AH232="","","-")</f>
        <v>-</v>
      </c>
      <c r="AJ232" s="54">
        <v>11</v>
      </c>
      <c r="AK232" s="317" t="str">
        <f>IF(AH232&lt;&gt;"",IF(AH232&gt;AJ232,IF(AH233&gt;AJ233,"○",IF(AH234&gt;AJ234,"○","×")),IF(AH233&gt;AJ233,IF(AH234&gt;AJ234,"○","×"),"×")),"")</f>
        <v>○</v>
      </c>
      <c r="AL232" s="52">
        <v>11</v>
      </c>
      <c r="AM232" s="55" t="str">
        <f aca="true" t="shared" si="50" ref="AM232:AM237">IF(AL232="","","-")</f>
        <v>-</v>
      </c>
      <c r="AN232" s="56">
        <v>15</v>
      </c>
      <c r="AO232" s="317" t="str">
        <f>IF(AL232&lt;&gt;"",IF(AL232&gt;AN232,IF(AL233&gt;AN233,"○",IF(AL234&gt;AN234,"○","×")),IF(AL233&gt;AN233,IF(AL234&gt;AN234,"○","×"),"×")),"")</f>
        <v>×</v>
      </c>
      <c r="AP232" s="57">
        <v>15</v>
      </c>
      <c r="AQ232" s="55" t="str">
        <f aca="true" t="shared" si="51" ref="AQ232:AQ240">IF(AP232="","","-")</f>
        <v>-</v>
      </c>
      <c r="AR232" s="54">
        <v>12</v>
      </c>
      <c r="AS232" s="320" t="str">
        <f>IF(AP232&lt;&gt;"",IF(AP232&gt;AR232,IF(AP233&gt;AR233,"○",IF(AP234&gt;AR234,"○","×")),IF(AP233&gt;AR233,IF(AP234&gt;AR234,"○","×"),"×")),"")</f>
        <v>○</v>
      </c>
      <c r="AT232" s="365" t="s">
        <v>99</v>
      </c>
      <c r="AU232" s="366"/>
      <c r="AV232" s="366"/>
      <c r="AW232" s="367"/>
      <c r="AX232" s="26"/>
      <c r="AY232" s="37"/>
      <c r="AZ232" s="38"/>
      <c r="BA232" s="25"/>
      <c r="BB232" s="23"/>
      <c r="BC232" s="29"/>
      <c r="BD232" s="38"/>
      <c r="BE232" s="38"/>
      <c r="BF232" s="39"/>
    </row>
    <row r="233" spans="2:58" ht="10.5" customHeight="1">
      <c r="B233" s="351" t="s">
        <v>174</v>
      </c>
      <c r="C233" s="351"/>
      <c r="D233" s="351"/>
      <c r="E233" s="351"/>
      <c r="F233" s="351"/>
      <c r="G233" s="351"/>
      <c r="H233" s="352" t="s">
        <v>98</v>
      </c>
      <c r="I233" s="352"/>
      <c r="J233" s="352"/>
      <c r="K233" s="352"/>
      <c r="L233" s="352"/>
      <c r="M233" s="352"/>
      <c r="N233" s="352"/>
      <c r="O233" s="352"/>
      <c r="P233" s="352"/>
      <c r="Q233" s="352"/>
      <c r="R233" s="3"/>
      <c r="S233" s="3"/>
      <c r="T233" s="3"/>
      <c r="U233" s="3"/>
      <c r="V233" s="3"/>
      <c r="W233" s="3"/>
      <c r="X233" s="4"/>
      <c r="Y233" s="4"/>
      <c r="Z233" s="4"/>
      <c r="AA233" s="4"/>
      <c r="AB233" s="224" t="s">
        <v>200</v>
      </c>
      <c r="AC233" s="225" t="s">
        <v>234</v>
      </c>
      <c r="AD233" s="311"/>
      <c r="AE233" s="312"/>
      <c r="AF233" s="312"/>
      <c r="AG233" s="313"/>
      <c r="AH233" s="52">
        <v>13</v>
      </c>
      <c r="AI233" s="53" t="str">
        <f>IF(AH233="","","-")</f>
        <v>-</v>
      </c>
      <c r="AJ233" s="58">
        <v>15</v>
      </c>
      <c r="AK233" s="318"/>
      <c r="AL233" s="52">
        <v>8</v>
      </c>
      <c r="AM233" s="53" t="str">
        <f t="shared" si="50"/>
        <v>-</v>
      </c>
      <c r="AN233" s="54">
        <v>15</v>
      </c>
      <c r="AO233" s="318"/>
      <c r="AP233" s="52">
        <v>11</v>
      </c>
      <c r="AQ233" s="53" t="str">
        <f t="shared" si="51"/>
        <v>-</v>
      </c>
      <c r="AR233" s="54">
        <v>15</v>
      </c>
      <c r="AS233" s="321"/>
      <c r="AT233" s="368"/>
      <c r="AU233" s="369"/>
      <c r="AV233" s="369"/>
      <c r="AW233" s="370"/>
      <c r="AX233" s="26"/>
      <c r="AY233" s="37">
        <f>COUNTIF(AD232:AS234,"○")</f>
        <v>2</v>
      </c>
      <c r="AZ233" s="38">
        <f>COUNTIF(AD232:AS234,"×")</f>
        <v>1</v>
      </c>
      <c r="BA233" s="31">
        <f>(IF((AD232&gt;AF232),1,0))+(IF((AD233&gt;AF233),1,0))+(IF((AD234&gt;AF234),1,0))+(IF((AH232&gt;AJ232),1,0))+(IF((AH233&gt;AJ233),1,0))+(IF((AH234&gt;AJ234),1,0))+(IF((AL232&gt;AN232),1,0))+(IF((AL233&gt;AN233),1,0))+(IF((AL234&gt;AN234),1,0))+(IF((AP232&gt;AR232),1,0))+(IF((AP233&gt;AR233),1,0))+(IF((AP234&gt;AR234),1,0))</f>
        <v>4</v>
      </c>
      <c r="BB233" s="32">
        <f>(IF((AD232&lt;AF232),1,0))+(IF((AD233&lt;AF233),1,0))+(IF((AD234&lt;AF234),1,0))+(IF((AH232&lt;AJ232),1,0))+(IF((AH233&lt;AJ233),1,0))+(IF((AH234&lt;AJ234),1,0))+(IF((AL232&lt;AN232),1,0))+(IF((AL233&lt;AN233),1,0))+(IF((AL234&lt;AN234),1,0))+(IF((AP232&lt;AR232),1,0))+(IF((AP233&lt;AR233),1,0))+(IF((AP234&lt;AR234),1,0))</f>
        <v>4</v>
      </c>
      <c r="BC233" s="33">
        <f>BA233-BB233</f>
        <v>0</v>
      </c>
      <c r="BD233" s="38">
        <f>SUM(AD232:AD234,AH232:AH234,AL232:AL234,AP232:AP234)</f>
        <v>103</v>
      </c>
      <c r="BE233" s="38">
        <f>SUM(AF232:AF234,AJ232:AJ234,AN232:AN234,AR232:AR234)</f>
        <v>99</v>
      </c>
      <c r="BF233" s="39">
        <f>BD233-BE233</f>
        <v>4</v>
      </c>
    </row>
    <row r="234" spans="2:58" ht="10.5" customHeight="1">
      <c r="B234" s="351"/>
      <c r="C234" s="351"/>
      <c r="D234" s="351"/>
      <c r="E234" s="351"/>
      <c r="F234" s="351"/>
      <c r="G234" s="351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  <c r="R234" s="3"/>
      <c r="S234" s="3"/>
      <c r="T234" s="3"/>
      <c r="U234" s="3"/>
      <c r="V234" s="3"/>
      <c r="W234" s="3"/>
      <c r="X234" s="4"/>
      <c r="Y234" s="4"/>
      <c r="Z234" s="4"/>
      <c r="AA234" s="4"/>
      <c r="AB234" s="226"/>
      <c r="AC234" s="227"/>
      <c r="AD234" s="314"/>
      <c r="AE234" s="315"/>
      <c r="AF234" s="315"/>
      <c r="AG234" s="316"/>
      <c r="AH234" s="59">
        <v>15</v>
      </c>
      <c r="AI234" s="53" t="str">
        <f>IF(AH234="","","-")</f>
        <v>-</v>
      </c>
      <c r="AJ234" s="60">
        <v>5</v>
      </c>
      <c r="AK234" s="319"/>
      <c r="AL234" s="59"/>
      <c r="AM234" s="61">
        <f t="shared" si="50"/>
      </c>
      <c r="AN234" s="60"/>
      <c r="AO234" s="318"/>
      <c r="AP234" s="59">
        <v>15</v>
      </c>
      <c r="AQ234" s="61" t="str">
        <f t="shared" si="51"/>
        <v>-</v>
      </c>
      <c r="AR234" s="60">
        <v>11</v>
      </c>
      <c r="AS234" s="321"/>
      <c r="AT234" s="34">
        <f>AY233</f>
        <v>2</v>
      </c>
      <c r="AU234" s="35" t="s">
        <v>10</v>
      </c>
      <c r="AV234" s="35">
        <f>AZ233</f>
        <v>1</v>
      </c>
      <c r="AW234" s="36" t="s">
        <v>7</v>
      </c>
      <c r="AX234" s="26"/>
      <c r="AY234" s="37"/>
      <c r="AZ234" s="38"/>
      <c r="BA234" s="37"/>
      <c r="BB234" s="38"/>
      <c r="BC234" s="39"/>
      <c r="BD234" s="38"/>
      <c r="BE234" s="38"/>
      <c r="BF234" s="39"/>
    </row>
    <row r="235" spans="2:58" ht="10.5" customHeight="1">
      <c r="B235" s="351"/>
      <c r="C235" s="351"/>
      <c r="D235" s="351"/>
      <c r="E235" s="351"/>
      <c r="F235" s="351"/>
      <c r="G235" s="351"/>
      <c r="H235" s="352"/>
      <c r="I235" s="352"/>
      <c r="J235" s="352"/>
      <c r="K235" s="352"/>
      <c r="L235" s="352"/>
      <c r="M235" s="352"/>
      <c r="N235" s="352"/>
      <c r="O235" s="352"/>
      <c r="P235" s="352"/>
      <c r="Q235" s="352"/>
      <c r="R235" s="3"/>
      <c r="S235" s="3"/>
      <c r="T235" s="3"/>
      <c r="U235" s="3"/>
      <c r="V235" s="3"/>
      <c r="W235" s="3"/>
      <c r="X235" s="4"/>
      <c r="Y235" s="4"/>
      <c r="Z235" s="4"/>
      <c r="AA235" s="4"/>
      <c r="AB235" s="224" t="s">
        <v>14</v>
      </c>
      <c r="AC235" s="228" t="s">
        <v>202</v>
      </c>
      <c r="AD235" s="62">
        <f>IF(AJ232="","",AJ232)</f>
        <v>11</v>
      </c>
      <c r="AE235" s="53" t="str">
        <f aca="true" t="shared" si="52" ref="AE235:AE243">IF(AD235="","","-")</f>
        <v>-</v>
      </c>
      <c r="AF235" s="18">
        <f>IF(AH232="","",AH232)</f>
        <v>15</v>
      </c>
      <c r="AG235" s="329" t="str">
        <f>IF(AK232="","",IF(AK232="○","×",IF(AK232="×","○")))</f>
        <v>×</v>
      </c>
      <c r="AH235" s="340"/>
      <c r="AI235" s="341"/>
      <c r="AJ235" s="341"/>
      <c r="AK235" s="342"/>
      <c r="AL235" s="52">
        <v>6</v>
      </c>
      <c r="AM235" s="53" t="str">
        <f t="shared" si="50"/>
        <v>-</v>
      </c>
      <c r="AN235" s="54">
        <v>15</v>
      </c>
      <c r="AO235" s="397" t="str">
        <f>IF(AL235&lt;&gt;"",IF(AL235&gt;AN235,IF(AL236&gt;AN236,"○",IF(AL237&gt;AN237,"○","×")),IF(AL236&gt;AN236,IF(AL237&gt;AN237,"○","×"),"×")),"")</f>
        <v>×</v>
      </c>
      <c r="AP235" s="52">
        <v>4</v>
      </c>
      <c r="AQ235" s="53" t="str">
        <f t="shared" si="51"/>
        <v>-</v>
      </c>
      <c r="AR235" s="54">
        <v>15</v>
      </c>
      <c r="AS235" s="322" t="str">
        <f>IF(AP235&lt;&gt;"",IF(AP235&gt;AR235,IF(AP236&gt;AR236,"○",IF(AP237&gt;AR237,"○","×")),IF(AP236&gt;AR236,IF(AP237&gt;AR237,"○","×"),"×")),"")</f>
        <v>×</v>
      </c>
      <c r="AT235" s="398" t="s">
        <v>251</v>
      </c>
      <c r="AU235" s="399"/>
      <c r="AV235" s="399"/>
      <c r="AW235" s="400"/>
      <c r="AX235" s="26"/>
      <c r="AY235" s="25"/>
      <c r="AZ235" s="23"/>
      <c r="BA235" s="25"/>
      <c r="BB235" s="23"/>
      <c r="BC235" s="29"/>
      <c r="BD235" s="23"/>
      <c r="BE235" s="23"/>
      <c r="BF235" s="29"/>
    </row>
    <row r="236" spans="2:58" ht="10.5" customHeight="1">
      <c r="B236" s="16"/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3"/>
      <c r="Q236" s="3"/>
      <c r="R236" s="3"/>
      <c r="S236" s="3"/>
      <c r="T236" s="3"/>
      <c r="U236" s="3"/>
      <c r="V236" s="3"/>
      <c r="W236" s="3"/>
      <c r="X236" s="4"/>
      <c r="Y236" s="4"/>
      <c r="Z236" s="4"/>
      <c r="AA236" s="4"/>
      <c r="AB236" s="224" t="s">
        <v>201</v>
      </c>
      <c r="AC236" s="225" t="s">
        <v>203</v>
      </c>
      <c r="AD236" s="62">
        <f>IF(AJ233="","",AJ233)</f>
        <v>15</v>
      </c>
      <c r="AE236" s="53" t="str">
        <f t="shared" si="52"/>
        <v>-</v>
      </c>
      <c r="AF236" s="18">
        <f>IF(AH233="","",AH233)</f>
        <v>13</v>
      </c>
      <c r="AG236" s="330" t="str">
        <f>IF(AI233="","",AI233)</f>
        <v>-</v>
      </c>
      <c r="AH236" s="343"/>
      <c r="AI236" s="312"/>
      <c r="AJ236" s="312"/>
      <c r="AK236" s="313"/>
      <c r="AL236" s="52">
        <v>11</v>
      </c>
      <c r="AM236" s="53" t="str">
        <f t="shared" si="50"/>
        <v>-</v>
      </c>
      <c r="AN236" s="54">
        <v>15</v>
      </c>
      <c r="AO236" s="318"/>
      <c r="AP236" s="52">
        <v>6</v>
      </c>
      <c r="AQ236" s="53" t="str">
        <f t="shared" si="51"/>
        <v>-</v>
      </c>
      <c r="AR236" s="54">
        <v>15</v>
      </c>
      <c r="AS236" s="321"/>
      <c r="AT236" s="368"/>
      <c r="AU236" s="369"/>
      <c r="AV236" s="369"/>
      <c r="AW236" s="370"/>
      <c r="AX236" s="26"/>
      <c r="AY236" s="37">
        <f>COUNTIF(AD235:AS237,"○")</f>
        <v>0</v>
      </c>
      <c r="AZ236" s="38">
        <f>COUNTIF(AD235:AS237,"×")</f>
        <v>3</v>
      </c>
      <c r="BA236" s="31">
        <f>(IF((AD235&gt;AF235),1,0))+(IF((AD236&gt;AF236),1,0))+(IF((AD237&gt;AF237),1,0))+(IF((AH235&gt;AJ235),1,0))+(IF((AH236&gt;AJ236),1,0))+(IF((AH237&gt;AJ237),1,0))+(IF((AL235&gt;AN235),1,0))+(IF((AL236&gt;AN236),1,0))+(IF((AL237&gt;AN237),1,0))+(IF((AP235&gt;AR235),1,0))+(IF((AP236&gt;AR236),1,0))+(IF((AP237&gt;AR237),1,0))</f>
        <v>1</v>
      </c>
      <c r="BB236" s="32">
        <f>(IF((AD235&lt;AF235),1,0))+(IF((AD236&lt;AF236),1,0))+(IF((AD237&lt;AF237),1,0))+(IF((AH235&lt;AJ235),1,0))+(IF((AH236&lt;AJ236),1,0))+(IF((AH237&lt;AJ237),1,0))+(IF((AL235&lt;AN235),1,0))+(IF((AL236&lt;AN236),1,0))+(IF((AL237&lt;AN237),1,0))+(IF((AP235&lt;AR235),1,0))+(IF((AP236&lt;AR236),1,0))+(IF((AP237&lt;AR237),1,0))</f>
        <v>6</v>
      </c>
      <c r="BC236" s="33">
        <f>BA236-BB236</f>
        <v>-5</v>
      </c>
      <c r="BD236" s="38">
        <f>SUM(AD235:AD237,AH235:AH237,AL235:AL237,AP235:AP237)</f>
        <v>58</v>
      </c>
      <c r="BE236" s="38">
        <f>SUM(AF235:AF237,AJ235:AJ237,AN235:AN237,AR235:AR237)</f>
        <v>103</v>
      </c>
      <c r="BF236" s="39">
        <f>BD236-BE236</f>
        <v>-45</v>
      </c>
    </row>
    <row r="237" spans="2:58" ht="10.5" customHeight="1">
      <c r="B237" s="16"/>
      <c r="C237" s="1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3"/>
      <c r="Q237" s="3"/>
      <c r="R237" s="3"/>
      <c r="S237" s="3"/>
      <c r="T237" s="3"/>
      <c r="U237" s="3"/>
      <c r="V237" s="3"/>
      <c r="W237" s="3"/>
      <c r="X237" s="4"/>
      <c r="Y237" s="4"/>
      <c r="Z237" s="4"/>
      <c r="AA237" s="4"/>
      <c r="AB237" s="226"/>
      <c r="AC237" s="229"/>
      <c r="AD237" s="63">
        <f>IF(AJ234="","",AJ234)</f>
        <v>5</v>
      </c>
      <c r="AE237" s="53" t="str">
        <f t="shared" si="52"/>
        <v>-</v>
      </c>
      <c r="AF237" s="64">
        <f>IF(AH234="","",AH234)</f>
        <v>15</v>
      </c>
      <c r="AG237" s="331" t="str">
        <f>IF(AI234="","",AI234)</f>
        <v>-</v>
      </c>
      <c r="AH237" s="344"/>
      <c r="AI237" s="315"/>
      <c r="AJ237" s="315"/>
      <c r="AK237" s="316"/>
      <c r="AL237" s="59"/>
      <c r="AM237" s="53">
        <f t="shared" si="50"/>
      </c>
      <c r="AN237" s="60"/>
      <c r="AO237" s="319"/>
      <c r="AP237" s="59"/>
      <c r="AQ237" s="61">
        <f t="shared" si="51"/>
      </c>
      <c r="AR237" s="60"/>
      <c r="AS237" s="323"/>
      <c r="AT237" s="34">
        <f>AY236</f>
        <v>0</v>
      </c>
      <c r="AU237" s="35" t="s">
        <v>10</v>
      </c>
      <c r="AV237" s="35">
        <f>AZ236</f>
        <v>3</v>
      </c>
      <c r="AW237" s="36" t="s">
        <v>7</v>
      </c>
      <c r="AX237" s="26"/>
      <c r="AY237" s="45"/>
      <c r="AZ237" s="46"/>
      <c r="BA237" s="45"/>
      <c r="BB237" s="46"/>
      <c r="BC237" s="47"/>
      <c r="BD237" s="46"/>
      <c r="BE237" s="46"/>
      <c r="BF237" s="47"/>
    </row>
    <row r="238" spans="2:58" ht="10.5" customHeight="1">
      <c r="B238" s="354" t="str">
        <f>AB238</f>
        <v>浮橋沙也夏</v>
      </c>
      <c r="C238" s="349" t="str">
        <f>AC238</f>
        <v>ﾌﾟﾁﾊﾞﾄﾞﾐﾝﾄﾝｼｮｯﾌﾟﾅｶﾞﾊﾗ</v>
      </c>
      <c r="D238" s="356" t="s">
        <v>16</v>
      </c>
      <c r="E238" s="357"/>
      <c r="F238" s="357"/>
      <c r="G238" s="358"/>
      <c r="H238" s="12"/>
      <c r="I238" s="9"/>
      <c r="J238" s="9"/>
      <c r="K238" s="9"/>
      <c r="L238" s="9"/>
      <c r="M238" s="9"/>
      <c r="N238" s="9"/>
      <c r="O238" s="9"/>
      <c r="P238" s="13"/>
      <c r="Q238" s="13"/>
      <c r="R238" s="13"/>
      <c r="S238" s="13"/>
      <c r="T238" s="13"/>
      <c r="Y238" s="2"/>
      <c r="Z238" s="4"/>
      <c r="AA238" s="4"/>
      <c r="AB238" s="230" t="s">
        <v>244</v>
      </c>
      <c r="AC238" s="377" t="s">
        <v>204</v>
      </c>
      <c r="AD238" s="62">
        <f>IF(AN232="","",AN232)</f>
        <v>15</v>
      </c>
      <c r="AE238" s="65" t="str">
        <f t="shared" si="52"/>
        <v>-</v>
      </c>
      <c r="AF238" s="18">
        <f>IF(AL232="","",AL232)</f>
        <v>11</v>
      </c>
      <c r="AG238" s="329" t="str">
        <f>IF(AO232="","",IF(AO232="○","×",IF(AO232="×","○")))</f>
        <v>○</v>
      </c>
      <c r="AH238" s="66">
        <f>IF(AN235="","",AN235)</f>
        <v>15</v>
      </c>
      <c r="AI238" s="53" t="str">
        <f aca="true" t="shared" si="53" ref="AI238:AI243">IF(AH238="","","-")</f>
        <v>-</v>
      </c>
      <c r="AJ238" s="18">
        <f>IF(AL235="","",AL235)</f>
        <v>6</v>
      </c>
      <c r="AK238" s="329" t="str">
        <f>IF(AO235="","",IF(AO235="○","×",IF(AO235="×","○")))</f>
        <v>○</v>
      </c>
      <c r="AL238" s="340"/>
      <c r="AM238" s="341"/>
      <c r="AN238" s="341"/>
      <c r="AO238" s="342"/>
      <c r="AP238" s="52">
        <v>15</v>
      </c>
      <c r="AQ238" s="53" t="str">
        <f t="shared" si="51"/>
        <v>-</v>
      </c>
      <c r="AR238" s="54">
        <v>10</v>
      </c>
      <c r="AS238" s="321" t="str">
        <f>IF(AP238&lt;&gt;"",IF(AP238&gt;AR238,IF(AP239&gt;AR239,"○",IF(AP240&gt;AR240,"○","×")),IF(AP239&gt;AR239,IF(AP240&gt;AR240,"○","×"),"×")),"")</f>
        <v>○</v>
      </c>
      <c r="AT238" s="398" t="s">
        <v>250</v>
      </c>
      <c r="AU238" s="399"/>
      <c r="AV238" s="399"/>
      <c r="AW238" s="400"/>
      <c r="AX238" s="26"/>
      <c r="AY238" s="37"/>
      <c r="AZ238" s="38"/>
      <c r="BA238" s="37"/>
      <c r="BB238" s="38"/>
      <c r="BC238" s="39"/>
      <c r="BD238" s="38"/>
      <c r="BE238" s="38"/>
      <c r="BF238" s="39"/>
    </row>
    <row r="239" spans="2:58" ht="10.5" customHeight="1" thickBot="1">
      <c r="B239" s="355"/>
      <c r="C239" s="350"/>
      <c r="D239" s="359"/>
      <c r="E239" s="360"/>
      <c r="F239" s="360"/>
      <c r="G239" s="361"/>
      <c r="H239" s="12"/>
      <c r="I239" s="9"/>
      <c r="J239" s="9"/>
      <c r="K239" s="9"/>
      <c r="L239" s="9"/>
      <c r="M239" s="9"/>
      <c r="N239" s="9"/>
      <c r="O239" s="9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4"/>
      <c r="AA239" s="4"/>
      <c r="AB239" s="230" t="s">
        <v>19</v>
      </c>
      <c r="AC239" s="378"/>
      <c r="AD239" s="62">
        <f>IF(AN233="","",AN233)</f>
        <v>15</v>
      </c>
      <c r="AE239" s="53" t="str">
        <f t="shared" si="52"/>
        <v>-</v>
      </c>
      <c r="AF239" s="18">
        <f>IF(AL233="","",AL233)</f>
        <v>8</v>
      </c>
      <c r="AG239" s="330">
        <f>IF(AI236="","",AI236)</f>
      </c>
      <c r="AH239" s="66">
        <f>IF(AN236="","",AN236)</f>
        <v>15</v>
      </c>
      <c r="AI239" s="53" t="str">
        <f t="shared" si="53"/>
        <v>-</v>
      </c>
      <c r="AJ239" s="18">
        <f>IF(AL236="","",AL236)</f>
        <v>11</v>
      </c>
      <c r="AK239" s="330" t="str">
        <f>IF(AM236="","",AM236)</f>
        <v>-</v>
      </c>
      <c r="AL239" s="343"/>
      <c r="AM239" s="312"/>
      <c r="AN239" s="312"/>
      <c r="AO239" s="313"/>
      <c r="AP239" s="52">
        <v>15</v>
      </c>
      <c r="AQ239" s="53" t="str">
        <f t="shared" si="51"/>
        <v>-</v>
      </c>
      <c r="AR239" s="54">
        <v>6</v>
      </c>
      <c r="AS239" s="321"/>
      <c r="AT239" s="368"/>
      <c r="AU239" s="369"/>
      <c r="AV239" s="369"/>
      <c r="AW239" s="370"/>
      <c r="AX239" s="26"/>
      <c r="AY239" s="37">
        <f>COUNTIF(AD238:AS240,"○")</f>
        <v>3</v>
      </c>
      <c r="AZ239" s="38">
        <f>COUNTIF(AD238:AS240,"×")</f>
        <v>0</v>
      </c>
      <c r="BA239" s="31">
        <f>(IF((AD238&gt;AF238),1,0))+(IF((AD239&gt;AF239),1,0))+(IF((AD240&gt;AF240),1,0))+(IF((AH238&gt;AJ238),1,0))+(IF((AH239&gt;AJ239),1,0))+(IF((AH240&gt;AJ240),1,0))+(IF((AL238&gt;AN238),1,0))+(IF((AL239&gt;AN239),1,0))+(IF((AL240&gt;AN240),1,0))+(IF((AP238&gt;AR238),1,0))+(IF((AP239&gt;AR239),1,0))+(IF((AP240&gt;AR240),1,0))</f>
        <v>6</v>
      </c>
      <c r="BB239" s="32">
        <f>(IF((AD238&lt;AF238),1,0))+(IF((AD239&lt;AF239),1,0))+(IF((AD240&lt;AF240),1,0))+(IF((AH238&lt;AJ238),1,0))+(IF((AH239&lt;AJ239),1,0))+(IF((AH240&lt;AJ240),1,0))+(IF((AL238&lt;AN238),1,0))+(IF((AL239&lt;AN239),1,0))+(IF((AL240&lt;AN240),1,0))+(IF((AP238&lt;AR238),1,0))+(IF((AP239&lt;AR239),1,0))+(IF((AP240&lt;AR240),1,0))</f>
        <v>0</v>
      </c>
      <c r="BC239" s="33">
        <f>BA239-BB239</f>
        <v>6</v>
      </c>
      <c r="BD239" s="38">
        <f>SUM(AD238:AD240,AH238:AH240,AL238:AL240,AP238:AP240)</f>
        <v>90</v>
      </c>
      <c r="BE239" s="38">
        <f>SUM(AF238:AF240,AJ238:AJ240,AN238:AN240,AR238:AR240)</f>
        <v>52</v>
      </c>
      <c r="BF239" s="39">
        <f>BD239-BE239</f>
        <v>38</v>
      </c>
    </row>
    <row r="240" spans="2:58" ht="10.5" customHeight="1" thickTop="1">
      <c r="B240" s="354" t="str">
        <f>AB239</f>
        <v>阿部萌</v>
      </c>
      <c r="C240" s="349" t="str">
        <f>AC238</f>
        <v>ﾌﾟﾁﾊﾞﾄﾞﾐﾝﾄﾝｼｮｯﾌﾟﾅｶﾞﾊﾗ</v>
      </c>
      <c r="D240" s="359"/>
      <c r="E240" s="360"/>
      <c r="F240" s="360"/>
      <c r="G240" s="361"/>
      <c r="H240" s="133"/>
      <c r="I240" s="133"/>
      <c r="J240" s="134"/>
      <c r="K240" s="9"/>
      <c r="L240" s="9"/>
      <c r="M240" s="9"/>
      <c r="N240" s="9"/>
      <c r="O240" s="9"/>
      <c r="P240" s="385"/>
      <c r="Q240" s="385"/>
      <c r="R240" s="385"/>
      <c r="S240" s="385"/>
      <c r="T240" s="385"/>
      <c r="U240" s="385"/>
      <c r="V240" s="385"/>
      <c r="W240" s="385"/>
      <c r="X240" s="385"/>
      <c r="Y240" s="385"/>
      <c r="Z240" s="4"/>
      <c r="AA240" s="4"/>
      <c r="AB240" s="226"/>
      <c r="AC240" s="407"/>
      <c r="AD240" s="63">
        <f>IF(AN234="","",AN234)</f>
      </c>
      <c r="AE240" s="61">
        <f t="shared" si="52"/>
      </c>
      <c r="AF240" s="64">
        <f>IF(AL234="","",AL234)</f>
      </c>
      <c r="AG240" s="331">
        <f>IF(AI237="","",AI237)</f>
      </c>
      <c r="AH240" s="67">
        <f>IF(AN237="","",AN237)</f>
      </c>
      <c r="AI240" s="53">
        <f t="shared" si="53"/>
      </c>
      <c r="AJ240" s="64">
        <f>IF(AL237="","",AL237)</f>
      </c>
      <c r="AK240" s="331">
        <f>IF(AM237="","",AM237)</f>
      </c>
      <c r="AL240" s="344"/>
      <c r="AM240" s="315"/>
      <c r="AN240" s="315"/>
      <c r="AO240" s="316"/>
      <c r="AP240" s="59"/>
      <c r="AQ240" s="53">
        <f t="shared" si="51"/>
      </c>
      <c r="AR240" s="60"/>
      <c r="AS240" s="323"/>
      <c r="AT240" s="34">
        <f>AY239</f>
        <v>3</v>
      </c>
      <c r="AU240" s="35" t="s">
        <v>10</v>
      </c>
      <c r="AV240" s="35">
        <f>AZ239</f>
        <v>0</v>
      </c>
      <c r="AW240" s="36" t="s">
        <v>7</v>
      </c>
      <c r="AX240" s="26"/>
      <c r="AY240" s="37"/>
      <c r="AZ240" s="38"/>
      <c r="BA240" s="37"/>
      <c r="BB240" s="38"/>
      <c r="BC240" s="39"/>
      <c r="BD240" s="38"/>
      <c r="BE240" s="38"/>
      <c r="BF240" s="39"/>
    </row>
    <row r="241" spans="2:58" ht="10.5" customHeight="1">
      <c r="B241" s="355"/>
      <c r="C241" s="350"/>
      <c r="D241" s="362"/>
      <c r="E241" s="363"/>
      <c r="F241" s="363"/>
      <c r="G241" s="364"/>
      <c r="H241" s="9"/>
      <c r="I241" s="9"/>
      <c r="J241" s="135"/>
      <c r="K241" s="9"/>
      <c r="L241" s="9"/>
      <c r="M241" s="9"/>
      <c r="N241" s="9"/>
      <c r="O241" s="9"/>
      <c r="P241" s="385"/>
      <c r="Q241" s="385"/>
      <c r="R241" s="385"/>
      <c r="S241" s="385"/>
      <c r="T241" s="385"/>
      <c r="U241" s="385"/>
      <c r="V241" s="385"/>
      <c r="W241" s="385"/>
      <c r="X241" s="385"/>
      <c r="Y241" s="385"/>
      <c r="Z241" s="4"/>
      <c r="AA241" s="4"/>
      <c r="AB241" s="230" t="s">
        <v>227</v>
      </c>
      <c r="AC241" s="231" t="s">
        <v>33</v>
      </c>
      <c r="AD241" s="62">
        <f>IF(AR232="","",AR232)</f>
        <v>12</v>
      </c>
      <c r="AE241" s="53" t="str">
        <f t="shared" si="52"/>
        <v>-</v>
      </c>
      <c r="AF241" s="18">
        <f>IF(AP232="","",AP232)</f>
        <v>15</v>
      </c>
      <c r="AG241" s="329" t="str">
        <f>IF(AS232="","",IF(AS232="○","×",IF(AS232="×","○")))</f>
        <v>×</v>
      </c>
      <c r="AH241" s="66">
        <f>IF(AR235="","",AR235)</f>
        <v>15</v>
      </c>
      <c r="AI241" s="65" t="str">
        <f t="shared" si="53"/>
        <v>-</v>
      </c>
      <c r="AJ241" s="18">
        <f>IF(AP235="","",AP235)</f>
        <v>4</v>
      </c>
      <c r="AK241" s="329" t="str">
        <f>IF(AS235="","",IF(AS235="○","×",IF(AS235="×","○")))</f>
        <v>○</v>
      </c>
      <c r="AL241" s="68">
        <f>IF(AR238="","",AR238)</f>
        <v>10</v>
      </c>
      <c r="AM241" s="53" t="str">
        <f>IF(AL241="","","-")</f>
        <v>-</v>
      </c>
      <c r="AN241" s="22">
        <f>IF(AP238="","",AP238)</f>
        <v>15</v>
      </c>
      <c r="AO241" s="329" t="str">
        <f>IF(AS238="","",IF(AS238="○","×",IF(AS238="×","○")))</f>
        <v>×</v>
      </c>
      <c r="AP241" s="340"/>
      <c r="AQ241" s="341"/>
      <c r="AR241" s="341"/>
      <c r="AS241" s="401"/>
      <c r="AT241" s="398" t="s">
        <v>259</v>
      </c>
      <c r="AU241" s="399"/>
      <c r="AV241" s="399"/>
      <c r="AW241" s="400"/>
      <c r="AX241" s="26"/>
      <c r="AY241" s="25"/>
      <c r="AZ241" s="23"/>
      <c r="BA241" s="25"/>
      <c r="BB241" s="23"/>
      <c r="BC241" s="29"/>
      <c r="BD241" s="23"/>
      <c r="BE241" s="23"/>
      <c r="BF241" s="29"/>
    </row>
    <row r="242" spans="2:58" ht="10.5" customHeight="1">
      <c r="B242" s="95"/>
      <c r="C242" s="149"/>
      <c r="D242" s="1"/>
      <c r="E242" s="1"/>
      <c r="F242" s="1"/>
      <c r="G242" s="1"/>
      <c r="H242" s="130"/>
      <c r="I242" s="130">
        <v>21</v>
      </c>
      <c r="J242" s="137">
        <v>21</v>
      </c>
      <c r="K242" s="9"/>
      <c r="L242" s="9"/>
      <c r="M242" s="9"/>
      <c r="N242" s="9"/>
      <c r="O242" s="9"/>
      <c r="P242" s="9"/>
      <c r="Q242" s="10"/>
      <c r="R242" s="5"/>
      <c r="S242" s="6"/>
      <c r="T242" s="6"/>
      <c r="U242" s="6"/>
      <c r="V242" s="6"/>
      <c r="W242" s="7"/>
      <c r="X242" s="7"/>
      <c r="Y242" s="7"/>
      <c r="Z242" s="4"/>
      <c r="AA242" s="4"/>
      <c r="AB242" s="230" t="s">
        <v>228</v>
      </c>
      <c r="AC242" s="225" t="s">
        <v>33</v>
      </c>
      <c r="AD242" s="62">
        <f>IF(AR233="","",AR233)</f>
        <v>15</v>
      </c>
      <c r="AE242" s="53" t="str">
        <f t="shared" si="52"/>
        <v>-</v>
      </c>
      <c r="AF242" s="18">
        <f>IF(AP233="","",AP233)</f>
        <v>11</v>
      </c>
      <c r="AG242" s="330" t="str">
        <f>IF(AI239="","",AI239)</f>
        <v>-</v>
      </c>
      <c r="AH242" s="66">
        <f>IF(AR236="","",AR236)</f>
        <v>15</v>
      </c>
      <c r="AI242" s="53" t="str">
        <f t="shared" si="53"/>
        <v>-</v>
      </c>
      <c r="AJ242" s="18">
        <f>IF(AP236="","",AP236)</f>
        <v>6</v>
      </c>
      <c r="AK242" s="330">
        <f>IF(AM239="","",AM239)</f>
      </c>
      <c r="AL242" s="66">
        <f>IF(AR239="","",AR239)</f>
        <v>6</v>
      </c>
      <c r="AM242" s="53" t="str">
        <f>IF(AL242="","","-")</f>
        <v>-</v>
      </c>
      <c r="AN242" s="18">
        <f>IF(AP239="","",AP239)</f>
        <v>15</v>
      </c>
      <c r="AO242" s="330" t="str">
        <f>IF(AQ239="","",AQ239)</f>
        <v>-</v>
      </c>
      <c r="AP242" s="343"/>
      <c r="AQ242" s="312"/>
      <c r="AR242" s="312"/>
      <c r="AS242" s="402"/>
      <c r="AT242" s="368"/>
      <c r="AU242" s="369"/>
      <c r="AV242" s="369"/>
      <c r="AW242" s="370"/>
      <c r="AX242" s="26"/>
      <c r="AY242" s="37">
        <f>COUNTIF(AD241:AS243,"○")</f>
        <v>1</v>
      </c>
      <c r="AZ242" s="38">
        <f>COUNTIF(AD241:AS243,"×")</f>
        <v>2</v>
      </c>
      <c r="BA242" s="31">
        <f>(IF((AD241&gt;AF241),1,0))+(IF((AD242&gt;AF242),1,0))+(IF((AD243&gt;AF243),1,0))+(IF((AH241&gt;AJ241),1,0))+(IF((AH242&gt;AJ242),1,0))+(IF((AH243&gt;AJ243),1,0))+(IF((AL241&gt;AN241),1,0))+(IF((AL242&gt;AN242),1,0))+(IF((AL243&gt;AN243),1,0))+(IF((AP241&gt;AR241),1,0))+(IF((AP242&gt;AR242),1,0))+(IF((AP243&gt;AR243),1,0))</f>
        <v>3</v>
      </c>
      <c r="BB242" s="32">
        <f>(IF((AD241&lt;AF241),1,0))+(IF((AD242&lt;AF242),1,0))+(IF((AD243&lt;AF243),1,0))+(IF((AH241&lt;AJ241),1,0))+(IF((AH242&lt;AJ242),1,0))+(IF((AH243&lt;AJ243),1,0))+(IF((AL241&lt;AN241),1,0))+(IF((AL242&lt;AN242),1,0))+(IF((AL243&lt;AN243),1,0))+(IF((AP241&lt;AR241),1,0))+(IF((AP242&lt;AR242),1,0))+(IF((AP243&lt;AR243),1,0))</f>
        <v>4</v>
      </c>
      <c r="BC242" s="33">
        <f>BA242-BB242</f>
        <v>-1</v>
      </c>
      <c r="BD242" s="38">
        <f>SUM(AD241:AD243,AH241:AH243,AL241:AL243,AP241:AP243)</f>
        <v>84</v>
      </c>
      <c r="BE242" s="38">
        <f>SUM(AF241:AF243,AJ241:AJ243,AN241:AN243,AR241:AR243)</f>
        <v>81</v>
      </c>
      <c r="BF242" s="39">
        <f>BD242-BE242</f>
        <v>3</v>
      </c>
    </row>
    <row r="243" spans="2:58" ht="10.5" customHeight="1" thickBot="1">
      <c r="B243" s="354" t="str">
        <f>AB256</f>
        <v>薦田あかね</v>
      </c>
      <c r="C243" s="349" t="str">
        <f>AC256</f>
        <v>TEAM BLOWIN</v>
      </c>
      <c r="D243" s="356" t="s">
        <v>0</v>
      </c>
      <c r="E243" s="357"/>
      <c r="F243" s="357"/>
      <c r="G243" s="358"/>
      <c r="H243" s="130"/>
      <c r="I243" s="130">
        <v>10</v>
      </c>
      <c r="J243" s="131">
        <v>16</v>
      </c>
      <c r="K243" s="14"/>
      <c r="L243" s="148"/>
      <c r="M243" s="146"/>
      <c r="N243" s="9"/>
      <c r="O243" s="9"/>
      <c r="Y243" s="2"/>
      <c r="Z243" s="4"/>
      <c r="AA243" s="4"/>
      <c r="AB243" s="232"/>
      <c r="AC243" s="233"/>
      <c r="AD243" s="69">
        <f>IF(AR234="","",AR234)</f>
        <v>11</v>
      </c>
      <c r="AE243" s="70" t="str">
        <f t="shared" si="52"/>
        <v>-</v>
      </c>
      <c r="AF243" s="19">
        <f>IF(AP234="","",AP234)</f>
        <v>15</v>
      </c>
      <c r="AG243" s="384">
        <f>IF(AI240="","",AI240)</f>
      </c>
      <c r="AH243" s="71">
        <f>IF(AR237="","",AR237)</f>
      </c>
      <c r="AI243" s="70">
        <f t="shared" si="53"/>
      </c>
      <c r="AJ243" s="19">
        <f>IF(AP237="","",AP237)</f>
      </c>
      <c r="AK243" s="384">
        <f>IF(AM240="","",AM240)</f>
      </c>
      <c r="AL243" s="71">
        <f>IF(AR240="","",AR240)</f>
      </c>
      <c r="AM243" s="70">
        <f>IF(AL243="","","-")</f>
      </c>
      <c r="AN243" s="19">
        <f>IF(AP240="","",AP240)</f>
      </c>
      <c r="AO243" s="384">
        <f>IF(AQ240="","",AQ240)</f>
      </c>
      <c r="AP243" s="381"/>
      <c r="AQ243" s="382"/>
      <c r="AR243" s="382"/>
      <c r="AS243" s="403"/>
      <c r="AT243" s="49">
        <f>AY242</f>
        <v>1</v>
      </c>
      <c r="AU243" s="50" t="s">
        <v>10</v>
      </c>
      <c r="AV243" s="50">
        <f>AZ242</f>
        <v>2</v>
      </c>
      <c r="AW243" s="51" t="s">
        <v>7</v>
      </c>
      <c r="AX243" s="26"/>
      <c r="AY243" s="45"/>
      <c r="AZ243" s="46"/>
      <c r="BA243" s="45"/>
      <c r="BB243" s="46"/>
      <c r="BC243" s="47"/>
      <c r="BD243" s="46"/>
      <c r="BE243" s="46"/>
      <c r="BF243" s="47"/>
    </row>
    <row r="244" spans="2:57" ht="10.5" customHeight="1" thickBot="1">
      <c r="B244" s="355"/>
      <c r="C244" s="350"/>
      <c r="D244" s="359"/>
      <c r="E244" s="360"/>
      <c r="F244" s="360"/>
      <c r="G244" s="361"/>
      <c r="H244" s="11"/>
      <c r="I244" s="11"/>
      <c r="J244" s="129"/>
      <c r="K244" s="9"/>
      <c r="L244" s="9"/>
      <c r="M244" s="146"/>
      <c r="N244" s="9"/>
      <c r="O244" s="9"/>
      <c r="P244" s="307" t="s">
        <v>175</v>
      </c>
      <c r="Q244" s="307"/>
      <c r="R244" s="307"/>
      <c r="S244" s="307"/>
      <c r="T244" s="307"/>
      <c r="U244" s="307"/>
      <c r="V244" s="307"/>
      <c r="W244" s="307"/>
      <c r="X244" s="307"/>
      <c r="Y244" s="307"/>
      <c r="Z244" s="4"/>
      <c r="AA244" s="4"/>
      <c r="AY244" s="2"/>
      <c r="AZ244" s="2"/>
      <c r="BA244" s="2"/>
      <c r="BB244" s="2"/>
      <c r="BC244" s="2"/>
      <c r="BD244" s="2"/>
      <c r="BE244" s="2"/>
    </row>
    <row r="245" spans="2:58" ht="10.5" customHeight="1">
      <c r="B245" s="354" t="str">
        <f>AB257</f>
        <v>加藤彩</v>
      </c>
      <c r="C245" s="349" t="str">
        <f>AC257</f>
        <v>YONDEN</v>
      </c>
      <c r="D245" s="359"/>
      <c r="E245" s="360"/>
      <c r="F245" s="360"/>
      <c r="G245" s="361"/>
      <c r="H245" s="9"/>
      <c r="I245" s="9"/>
      <c r="J245" s="9"/>
      <c r="K245" s="9"/>
      <c r="L245" s="9"/>
      <c r="M245" s="146"/>
      <c r="N245" s="9"/>
      <c r="O245" s="9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4"/>
      <c r="AA245" s="4"/>
      <c r="AB245" s="345" t="s">
        <v>178</v>
      </c>
      <c r="AC245" s="346"/>
      <c r="AD245" s="328" t="str">
        <f>AB247</f>
        <v>丹昌子</v>
      </c>
      <c r="AE245" s="325"/>
      <c r="AF245" s="325"/>
      <c r="AG245" s="326"/>
      <c r="AH245" s="324" t="str">
        <f>AB250</f>
        <v>石川忍</v>
      </c>
      <c r="AI245" s="325"/>
      <c r="AJ245" s="325"/>
      <c r="AK245" s="326"/>
      <c r="AL245" s="324" t="str">
        <f>AB253</f>
        <v>森真樹</v>
      </c>
      <c r="AM245" s="325"/>
      <c r="AN245" s="325"/>
      <c r="AO245" s="326"/>
      <c r="AP245" s="324" t="str">
        <f>AB256</f>
        <v>薦田あかね</v>
      </c>
      <c r="AQ245" s="325"/>
      <c r="AR245" s="325"/>
      <c r="AS245" s="327"/>
      <c r="AT245" s="394" t="s">
        <v>1</v>
      </c>
      <c r="AU245" s="395"/>
      <c r="AV245" s="395"/>
      <c r="AW245" s="396"/>
      <c r="AX245" s="26"/>
      <c r="AY245" s="332" t="s">
        <v>3</v>
      </c>
      <c r="AZ245" s="334"/>
      <c r="BA245" s="332" t="s">
        <v>4</v>
      </c>
      <c r="BB245" s="333"/>
      <c r="BC245" s="334"/>
      <c r="BD245" s="335" t="s">
        <v>5</v>
      </c>
      <c r="BE245" s="336"/>
      <c r="BF245" s="337"/>
    </row>
    <row r="246" spans="2:58" ht="10.5" customHeight="1" thickBot="1">
      <c r="B246" s="355"/>
      <c r="C246" s="350"/>
      <c r="D246" s="362"/>
      <c r="E246" s="363"/>
      <c r="F246" s="363"/>
      <c r="G246" s="364"/>
      <c r="H246" s="9"/>
      <c r="I246" s="9"/>
      <c r="J246" s="9"/>
      <c r="K246" s="9"/>
      <c r="L246" s="9"/>
      <c r="M246" s="146"/>
      <c r="N246" s="9"/>
      <c r="O246" s="9"/>
      <c r="P246" s="294" t="str">
        <f>AB253</f>
        <v>森真樹</v>
      </c>
      <c r="Q246" s="295"/>
      <c r="R246" s="295"/>
      <c r="S246" s="295"/>
      <c r="T246" s="295"/>
      <c r="U246" s="298" t="str">
        <f>AC253</f>
        <v>ﾊﾐﾝｸﾞﾊﾞｰﾄﾞ</v>
      </c>
      <c r="V246" s="298"/>
      <c r="W246" s="298"/>
      <c r="X246" s="298"/>
      <c r="Y246" s="299"/>
      <c r="Z246" s="4"/>
      <c r="AA246" s="4"/>
      <c r="AB246" s="347"/>
      <c r="AC246" s="348"/>
      <c r="AD246" s="386" t="str">
        <f>AB248</f>
        <v>田邊文子</v>
      </c>
      <c r="AE246" s="387"/>
      <c r="AF246" s="387"/>
      <c r="AG246" s="388"/>
      <c r="AH246" s="389" t="str">
        <f>AB251</f>
        <v>清水涼子</v>
      </c>
      <c r="AI246" s="387"/>
      <c r="AJ246" s="387"/>
      <c r="AK246" s="388"/>
      <c r="AL246" s="389" t="str">
        <f>AB254</f>
        <v>長原芽美</v>
      </c>
      <c r="AM246" s="387"/>
      <c r="AN246" s="387"/>
      <c r="AO246" s="388"/>
      <c r="AP246" s="389" t="str">
        <f>AB257</f>
        <v>加藤彩</v>
      </c>
      <c r="AQ246" s="387"/>
      <c r="AR246" s="387"/>
      <c r="AS246" s="390"/>
      <c r="AT246" s="391" t="s">
        <v>2</v>
      </c>
      <c r="AU246" s="392"/>
      <c r="AV246" s="392"/>
      <c r="AW246" s="393"/>
      <c r="AX246" s="26"/>
      <c r="AY246" s="24" t="s">
        <v>6</v>
      </c>
      <c r="AZ246" s="20" t="s">
        <v>7</v>
      </c>
      <c r="BA246" s="24" t="s">
        <v>11</v>
      </c>
      <c r="BB246" s="20" t="s">
        <v>8</v>
      </c>
      <c r="BC246" s="21" t="s">
        <v>9</v>
      </c>
      <c r="BD246" s="20" t="s">
        <v>11</v>
      </c>
      <c r="BE246" s="20" t="s">
        <v>8</v>
      </c>
      <c r="BF246" s="21" t="s">
        <v>9</v>
      </c>
    </row>
    <row r="247" spans="2:58" ht="10.5" customHeight="1" thickBot="1">
      <c r="B247" s="95"/>
      <c r="C247" s="149"/>
      <c r="D247" s="1"/>
      <c r="E247" s="1"/>
      <c r="F247" s="1"/>
      <c r="G247" s="1"/>
      <c r="H247" s="9"/>
      <c r="I247" s="9"/>
      <c r="J247" s="9"/>
      <c r="K247" s="9"/>
      <c r="L247" s="9"/>
      <c r="M247" s="147">
        <v>19</v>
      </c>
      <c r="N247" s="130">
        <v>21</v>
      </c>
      <c r="O247" s="130">
        <v>22</v>
      </c>
      <c r="P247" s="296"/>
      <c r="Q247" s="297"/>
      <c r="R247" s="297"/>
      <c r="S247" s="297"/>
      <c r="T247" s="297"/>
      <c r="U247" s="300"/>
      <c r="V247" s="300"/>
      <c r="W247" s="300"/>
      <c r="X247" s="300"/>
      <c r="Y247" s="301"/>
      <c r="Z247" s="4"/>
      <c r="AA247" s="4"/>
      <c r="AB247" s="224" t="s">
        <v>205</v>
      </c>
      <c r="AC247" s="225" t="s">
        <v>87</v>
      </c>
      <c r="AD247" s="308"/>
      <c r="AE247" s="309"/>
      <c r="AF247" s="309"/>
      <c r="AG247" s="310"/>
      <c r="AH247" s="52">
        <v>15</v>
      </c>
      <c r="AI247" s="53" t="str">
        <f>IF(AH247="","","-")</f>
        <v>-</v>
      </c>
      <c r="AJ247" s="54">
        <v>11</v>
      </c>
      <c r="AK247" s="317" t="str">
        <f>IF(AH247&lt;&gt;"",IF(AH247&gt;AJ247,IF(AH248&gt;AJ248,"○",IF(AH249&gt;AJ249,"○","×")),IF(AH248&gt;AJ248,IF(AH249&gt;AJ249,"○","×"),"×")),"")</f>
        <v>×</v>
      </c>
      <c r="AL247" s="52">
        <v>7</v>
      </c>
      <c r="AM247" s="55" t="str">
        <f aca="true" t="shared" si="54" ref="AM247:AM252">IF(AL247="","","-")</f>
        <v>-</v>
      </c>
      <c r="AN247" s="56">
        <v>15</v>
      </c>
      <c r="AO247" s="317" t="str">
        <f>IF(AL247&lt;&gt;"",IF(AL247&gt;AN247,IF(AL248&gt;AN248,"○",IF(AL249&gt;AN249,"○","×")),IF(AL248&gt;AN248,IF(AL249&gt;AN249,"○","×"),"×")),"")</f>
        <v>×</v>
      </c>
      <c r="AP247" s="57">
        <v>17</v>
      </c>
      <c r="AQ247" s="55" t="str">
        <f aca="true" t="shared" si="55" ref="AQ247:AQ255">IF(AP247="","","-")</f>
        <v>-</v>
      </c>
      <c r="AR247" s="54">
        <v>15</v>
      </c>
      <c r="AS247" s="320" t="str">
        <f>IF(AP247&lt;&gt;"",IF(AP247&gt;AR247,IF(AP248&gt;AR248,"○",IF(AP249&gt;AR249,"○","×")),IF(AP248&gt;AR248,IF(AP249&gt;AR249,"○","×"),"×")),"")</f>
        <v>×</v>
      </c>
      <c r="AT247" s="365" t="s">
        <v>253</v>
      </c>
      <c r="AU247" s="366"/>
      <c r="AV247" s="366"/>
      <c r="AW247" s="367"/>
      <c r="AX247" s="26"/>
      <c r="AY247" s="37"/>
      <c r="AZ247" s="38"/>
      <c r="BA247" s="25"/>
      <c r="BB247" s="23"/>
      <c r="BC247" s="29"/>
      <c r="BD247" s="38"/>
      <c r="BE247" s="38"/>
      <c r="BF247" s="39"/>
    </row>
    <row r="248" spans="2:58" ht="10.5" customHeight="1" thickTop="1">
      <c r="B248" s="354" t="str">
        <f>AB232</f>
        <v>苅田富子</v>
      </c>
      <c r="C248" s="349" t="str">
        <f>AC232</f>
        <v>花金ｸﾗﾌﾞ</v>
      </c>
      <c r="D248" s="356" t="s">
        <v>48</v>
      </c>
      <c r="E248" s="357"/>
      <c r="F248" s="357"/>
      <c r="G248" s="358"/>
      <c r="H248" s="12"/>
      <c r="I248" s="9"/>
      <c r="J248" s="9"/>
      <c r="K248" s="9"/>
      <c r="L248" s="171"/>
      <c r="M248" s="141">
        <v>21</v>
      </c>
      <c r="N248" s="141">
        <v>14</v>
      </c>
      <c r="O248" s="142">
        <v>24</v>
      </c>
      <c r="P248" s="294" t="str">
        <f>AB254</f>
        <v>長原芽美</v>
      </c>
      <c r="Q248" s="295"/>
      <c r="R248" s="295"/>
      <c r="S248" s="295"/>
      <c r="T248" s="295"/>
      <c r="U248" s="298" t="str">
        <f>AC254</f>
        <v>酒商ながはら</v>
      </c>
      <c r="V248" s="298"/>
      <c r="W248" s="298"/>
      <c r="X248" s="298"/>
      <c r="Y248" s="299"/>
      <c r="Z248" s="4"/>
      <c r="AA248" s="4"/>
      <c r="AB248" s="224" t="s">
        <v>27</v>
      </c>
      <c r="AC248" s="225" t="s">
        <v>87</v>
      </c>
      <c r="AD248" s="311"/>
      <c r="AE248" s="312"/>
      <c r="AF248" s="312"/>
      <c r="AG248" s="313"/>
      <c r="AH248" s="52">
        <v>10</v>
      </c>
      <c r="AI248" s="53" t="str">
        <f>IF(AH248="","","-")</f>
        <v>-</v>
      </c>
      <c r="AJ248" s="58">
        <v>15</v>
      </c>
      <c r="AK248" s="318"/>
      <c r="AL248" s="52">
        <v>3</v>
      </c>
      <c r="AM248" s="53" t="str">
        <f t="shared" si="54"/>
        <v>-</v>
      </c>
      <c r="AN248" s="54">
        <v>15</v>
      </c>
      <c r="AO248" s="318"/>
      <c r="AP248" s="52">
        <v>11</v>
      </c>
      <c r="AQ248" s="53" t="str">
        <f t="shared" si="55"/>
        <v>-</v>
      </c>
      <c r="AR248" s="54">
        <v>15</v>
      </c>
      <c r="AS248" s="321"/>
      <c r="AT248" s="368"/>
      <c r="AU248" s="369"/>
      <c r="AV248" s="369"/>
      <c r="AW248" s="370"/>
      <c r="AX248" s="26"/>
      <c r="AY248" s="37">
        <f>COUNTIF(AD247:AS249,"○")</f>
        <v>0</v>
      </c>
      <c r="AZ248" s="38">
        <f>COUNTIF(AD247:AS249,"×")</f>
        <v>3</v>
      </c>
      <c r="BA248" s="31">
        <f>(IF((AD247&gt;AF247),1,0))+(IF((AD248&gt;AF248),1,0))+(IF((AD249&gt;AF249),1,0))+(IF((AH247&gt;AJ247),1,0))+(IF((AH248&gt;AJ248),1,0))+(IF((AH249&gt;AJ249),1,0))+(IF((AL247&gt;AN247),1,0))+(IF((AL248&gt;AN248),1,0))+(IF((AL249&gt;AN249),1,0))+(IF((AP247&gt;AR247),1,0))+(IF((AP248&gt;AR248),1,0))+(IF((AP249&gt;AR249),1,0))</f>
        <v>2</v>
      </c>
      <c r="BB248" s="32">
        <f>(IF((AD247&lt;AF247),1,0))+(IF((AD248&lt;AF248),1,0))+(IF((AD249&lt;AF249),1,0))+(IF((AH247&lt;AJ247),1,0))+(IF((AH248&lt;AJ248),1,0))+(IF((AH249&lt;AJ249),1,0))+(IF((AL247&lt;AN247),1,0))+(IF((AL248&lt;AN248),1,0))+(IF((AL249&lt;AN249),1,0))+(IF((AP247&lt;AR247),1,0))+(IF((AP248&lt;AR248),1,0))+(IF((AP249&lt;AR249),1,0))</f>
        <v>6</v>
      </c>
      <c r="BC248" s="33">
        <f>BA248-BB248</f>
        <v>-4</v>
      </c>
      <c r="BD248" s="38">
        <f>SUM(AD247:AD249,AH247:AH249,AL247:AL249,AP247:AP249)</f>
        <v>83</v>
      </c>
      <c r="BE248" s="38">
        <f>SUM(AF247:AF249,AJ247:AJ249,AN247:AN249,AR247:AR249)</f>
        <v>116</v>
      </c>
      <c r="BF248" s="39">
        <f>BD248-BE248</f>
        <v>-33</v>
      </c>
    </row>
    <row r="249" spans="2:58" ht="10.5" customHeight="1">
      <c r="B249" s="355"/>
      <c r="C249" s="350"/>
      <c r="D249" s="359"/>
      <c r="E249" s="360"/>
      <c r="F249" s="360"/>
      <c r="G249" s="361"/>
      <c r="H249" s="9"/>
      <c r="I249" s="9"/>
      <c r="J249" s="9"/>
      <c r="K249" s="9"/>
      <c r="L249" s="171"/>
      <c r="M249" s="9"/>
      <c r="N249" s="9"/>
      <c r="O249" s="9"/>
      <c r="P249" s="296"/>
      <c r="Q249" s="297"/>
      <c r="R249" s="297"/>
      <c r="S249" s="297"/>
      <c r="T249" s="297"/>
      <c r="U249" s="300"/>
      <c r="V249" s="300"/>
      <c r="W249" s="300"/>
      <c r="X249" s="300"/>
      <c r="Y249" s="301"/>
      <c r="Z249" s="4"/>
      <c r="AA249" s="4"/>
      <c r="AB249" s="226"/>
      <c r="AC249" s="227"/>
      <c r="AD249" s="314"/>
      <c r="AE249" s="315"/>
      <c r="AF249" s="315"/>
      <c r="AG249" s="316"/>
      <c r="AH249" s="59">
        <v>10</v>
      </c>
      <c r="AI249" s="53" t="str">
        <f>IF(AH249="","","-")</f>
        <v>-</v>
      </c>
      <c r="AJ249" s="60">
        <v>15</v>
      </c>
      <c r="AK249" s="319"/>
      <c r="AL249" s="59"/>
      <c r="AM249" s="61">
        <f t="shared" si="54"/>
      </c>
      <c r="AN249" s="60"/>
      <c r="AO249" s="318"/>
      <c r="AP249" s="59">
        <v>10</v>
      </c>
      <c r="AQ249" s="61" t="str">
        <f t="shared" si="55"/>
        <v>-</v>
      </c>
      <c r="AR249" s="60">
        <v>15</v>
      </c>
      <c r="AS249" s="321"/>
      <c r="AT249" s="34">
        <f>AY248</f>
        <v>0</v>
      </c>
      <c r="AU249" s="35" t="s">
        <v>10</v>
      </c>
      <c r="AV249" s="35">
        <f>AZ248</f>
        <v>3</v>
      </c>
      <c r="AW249" s="36" t="s">
        <v>7</v>
      </c>
      <c r="AX249" s="26"/>
      <c r="AY249" s="37"/>
      <c r="AZ249" s="38"/>
      <c r="BA249" s="37"/>
      <c r="BB249" s="38"/>
      <c r="BC249" s="39"/>
      <c r="BD249" s="38"/>
      <c r="BE249" s="38"/>
      <c r="BF249" s="39"/>
    </row>
    <row r="250" spans="2:58" ht="10.5" customHeight="1">
      <c r="B250" s="354" t="str">
        <f>AB233</f>
        <v>隅田姉文</v>
      </c>
      <c r="C250" s="349" t="str">
        <f>AC233</f>
        <v>ｶﾐｸﾗﾌﾞ</v>
      </c>
      <c r="D250" s="359"/>
      <c r="E250" s="360"/>
      <c r="F250" s="360"/>
      <c r="G250" s="361"/>
      <c r="H250" s="15"/>
      <c r="I250" s="15"/>
      <c r="J250" s="123"/>
      <c r="K250" s="9"/>
      <c r="L250" s="171"/>
      <c r="M250" s="9"/>
      <c r="N250" s="9"/>
      <c r="O250" s="9"/>
      <c r="P250" s="304" t="s">
        <v>176</v>
      </c>
      <c r="Q250" s="304"/>
      <c r="R250" s="304"/>
      <c r="S250" s="304"/>
      <c r="T250" s="304"/>
      <c r="U250" s="304"/>
      <c r="V250" s="304"/>
      <c r="W250" s="304"/>
      <c r="X250" s="304"/>
      <c r="Y250" s="304"/>
      <c r="Z250" s="4"/>
      <c r="AA250" s="4"/>
      <c r="AB250" s="224" t="s">
        <v>206</v>
      </c>
      <c r="AC250" s="228" t="s">
        <v>207</v>
      </c>
      <c r="AD250" s="62">
        <f>IF(AJ247="","",AJ247)</f>
        <v>11</v>
      </c>
      <c r="AE250" s="53" t="str">
        <f aca="true" t="shared" si="56" ref="AE250:AE258">IF(AD250="","","-")</f>
        <v>-</v>
      </c>
      <c r="AF250" s="18">
        <f>IF(AH247="","",AH247)</f>
        <v>15</v>
      </c>
      <c r="AG250" s="329" t="str">
        <f>IF(AK247="","",IF(AK247="○","×",IF(AK247="×","○")))</f>
        <v>○</v>
      </c>
      <c r="AH250" s="340"/>
      <c r="AI250" s="341"/>
      <c r="AJ250" s="341"/>
      <c r="AK250" s="342"/>
      <c r="AL250" s="52">
        <v>8</v>
      </c>
      <c r="AM250" s="53" t="str">
        <f t="shared" si="54"/>
        <v>-</v>
      </c>
      <c r="AN250" s="54">
        <v>15</v>
      </c>
      <c r="AO250" s="397" t="str">
        <f>IF(AL250&lt;&gt;"",IF(AL250&gt;AN250,IF(AL251&gt;AN251,"○",IF(AL252&gt;AN252,"○","×")),IF(AL251&gt;AN251,IF(AL252&gt;AN252,"○","×"),"×")),"")</f>
        <v>×</v>
      </c>
      <c r="AP250" s="52">
        <v>15</v>
      </c>
      <c r="AQ250" s="53" t="str">
        <f t="shared" si="55"/>
        <v>-</v>
      </c>
      <c r="AR250" s="54">
        <v>13</v>
      </c>
      <c r="AS250" s="322" t="str">
        <f>IF(AP250&lt;&gt;"",IF(AP250&gt;AR250,IF(AP251&gt;AR251,"○",IF(AP252&gt;AR252,"○","×")),IF(AP251&gt;AR251,IF(AP252&gt;AR252,"○","×"),"×")),"")</f>
        <v>×</v>
      </c>
      <c r="AT250" s="398" t="s">
        <v>257</v>
      </c>
      <c r="AU250" s="399"/>
      <c r="AV250" s="399"/>
      <c r="AW250" s="400"/>
      <c r="AX250" s="26"/>
      <c r="AY250" s="25"/>
      <c r="AZ250" s="23"/>
      <c r="BA250" s="25"/>
      <c r="BB250" s="23"/>
      <c r="BC250" s="29"/>
      <c r="BD250" s="23"/>
      <c r="BE250" s="23"/>
      <c r="BF250" s="29"/>
    </row>
    <row r="251" spans="2:58" ht="10.5" customHeight="1" thickBot="1">
      <c r="B251" s="355"/>
      <c r="C251" s="350"/>
      <c r="D251" s="362"/>
      <c r="E251" s="363"/>
      <c r="F251" s="363"/>
      <c r="G251" s="364"/>
      <c r="H251" s="130"/>
      <c r="I251" s="130">
        <v>14</v>
      </c>
      <c r="J251" s="131">
        <v>17</v>
      </c>
      <c r="K251" s="174"/>
      <c r="L251" s="175"/>
      <c r="M251" s="9"/>
      <c r="N251" s="9"/>
      <c r="O251" s="9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4"/>
      <c r="AA251" s="4"/>
      <c r="AB251" s="224" t="s">
        <v>77</v>
      </c>
      <c r="AC251" s="225" t="s">
        <v>208</v>
      </c>
      <c r="AD251" s="62">
        <f>IF(AJ248="","",AJ248)</f>
        <v>15</v>
      </c>
      <c r="AE251" s="53" t="str">
        <f t="shared" si="56"/>
        <v>-</v>
      </c>
      <c r="AF251" s="18">
        <f>IF(AH248="","",AH248)</f>
        <v>10</v>
      </c>
      <c r="AG251" s="330" t="str">
        <f>IF(AI248="","",AI248)</f>
        <v>-</v>
      </c>
      <c r="AH251" s="343"/>
      <c r="AI251" s="312"/>
      <c r="AJ251" s="312"/>
      <c r="AK251" s="313"/>
      <c r="AL251" s="52">
        <v>8</v>
      </c>
      <c r="AM251" s="53" t="str">
        <f t="shared" si="54"/>
        <v>-</v>
      </c>
      <c r="AN251" s="54">
        <v>15</v>
      </c>
      <c r="AO251" s="318"/>
      <c r="AP251" s="52">
        <v>12</v>
      </c>
      <c r="AQ251" s="53" t="str">
        <f t="shared" si="55"/>
        <v>-</v>
      </c>
      <c r="AR251" s="54">
        <v>15</v>
      </c>
      <c r="AS251" s="321"/>
      <c r="AT251" s="368"/>
      <c r="AU251" s="369"/>
      <c r="AV251" s="369"/>
      <c r="AW251" s="370"/>
      <c r="AX251" s="26"/>
      <c r="AY251" s="37">
        <f>COUNTIF(AD250:AS252,"○")</f>
        <v>1</v>
      </c>
      <c r="AZ251" s="38">
        <f>COUNTIF(AD250:AS252,"×")</f>
        <v>2</v>
      </c>
      <c r="BA251" s="31">
        <f>(IF((AD250&gt;AF250),1,0))+(IF((AD251&gt;AF251),1,0))+(IF((AD252&gt;AF252),1,0))+(IF((AH250&gt;AJ250),1,0))+(IF((AH251&gt;AJ251),1,0))+(IF((AH252&gt;AJ252),1,0))+(IF((AL250&gt;AN250),1,0))+(IF((AL251&gt;AN251),1,0))+(IF((AL252&gt;AN252),1,0))+(IF((AP250&gt;AR250),1,0))+(IF((AP251&gt;AR251),1,0))+(IF((AP252&gt;AR252),1,0))</f>
        <v>3</v>
      </c>
      <c r="BB251" s="32">
        <f>(IF((AD250&lt;AF250),1,0))+(IF((AD251&lt;AF251),1,0))+(IF((AD252&lt;AF252),1,0))+(IF((AH250&lt;AJ250),1,0))+(IF((AH251&lt;AJ251),1,0))+(IF((AH252&lt;AJ252),1,0))+(IF((AL250&lt;AN250),1,0))+(IF((AL251&lt;AN251),1,0))+(IF((AL252&lt;AN252),1,0))+(IF((AP250&lt;AR250),1,0))+(IF((AP251&lt;AR251),1,0))+(IF((AP252&lt;AR252),1,0))</f>
        <v>5</v>
      </c>
      <c r="BC251" s="33">
        <f>BA251-BB251</f>
        <v>-2</v>
      </c>
      <c r="BD251" s="38">
        <f>SUM(AD250:AD252,AH250:AH252,AL250:AL252,AP250:AP252)</f>
        <v>97</v>
      </c>
      <c r="BE251" s="38">
        <f>SUM(AF250:AF252,AJ250:AJ252,AN250:AN252,AR250:AR252)</f>
        <v>108</v>
      </c>
      <c r="BF251" s="39">
        <f>BD251-BE251</f>
        <v>-11</v>
      </c>
    </row>
    <row r="252" spans="2:58" ht="10.5" customHeight="1" thickTop="1">
      <c r="B252" s="95"/>
      <c r="C252" s="149"/>
      <c r="D252" s="1"/>
      <c r="E252" s="1"/>
      <c r="F252" s="1"/>
      <c r="G252" s="1"/>
      <c r="H252" s="130"/>
      <c r="I252" s="130">
        <v>21</v>
      </c>
      <c r="J252" s="137">
        <v>21</v>
      </c>
      <c r="K252" s="132"/>
      <c r="L252" s="9"/>
      <c r="M252" s="9"/>
      <c r="N252" s="9"/>
      <c r="O252" s="9"/>
      <c r="P252" s="294" t="str">
        <f>AB238</f>
        <v>浮橋沙也夏</v>
      </c>
      <c r="Q252" s="295"/>
      <c r="R252" s="295"/>
      <c r="S252" s="295"/>
      <c r="T252" s="295"/>
      <c r="U252" s="298" t="str">
        <f>AC238</f>
        <v>ﾌﾟﾁﾊﾞﾄﾞﾐﾝﾄﾝｼｮｯﾌﾟﾅｶﾞﾊﾗ</v>
      </c>
      <c r="V252" s="298"/>
      <c r="W252" s="298"/>
      <c r="X252" s="298"/>
      <c r="Y252" s="299"/>
      <c r="Z252" s="4"/>
      <c r="AA252" s="4"/>
      <c r="AB252" s="226"/>
      <c r="AC252" s="229"/>
      <c r="AD252" s="63">
        <f>IF(AJ249="","",AJ249)</f>
        <v>15</v>
      </c>
      <c r="AE252" s="53" t="str">
        <f t="shared" si="56"/>
        <v>-</v>
      </c>
      <c r="AF252" s="64">
        <f>IF(AH249="","",AH249)</f>
        <v>10</v>
      </c>
      <c r="AG252" s="331" t="str">
        <f>IF(AI249="","",AI249)</f>
        <v>-</v>
      </c>
      <c r="AH252" s="344"/>
      <c r="AI252" s="315"/>
      <c r="AJ252" s="315"/>
      <c r="AK252" s="316"/>
      <c r="AL252" s="59"/>
      <c r="AM252" s="53">
        <f t="shared" si="54"/>
      </c>
      <c r="AN252" s="60"/>
      <c r="AO252" s="319"/>
      <c r="AP252" s="59">
        <v>13</v>
      </c>
      <c r="AQ252" s="61" t="str">
        <f t="shared" si="55"/>
        <v>-</v>
      </c>
      <c r="AR252" s="60">
        <v>15</v>
      </c>
      <c r="AS252" s="323"/>
      <c r="AT252" s="34">
        <f>AY251</f>
        <v>1</v>
      </c>
      <c r="AU252" s="35" t="s">
        <v>10</v>
      </c>
      <c r="AV252" s="35">
        <f>AZ251</f>
        <v>2</v>
      </c>
      <c r="AW252" s="36" t="s">
        <v>7</v>
      </c>
      <c r="AX252" s="26"/>
      <c r="AY252" s="45"/>
      <c r="AZ252" s="46"/>
      <c r="BA252" s="45"/>
      <c r="BB252" s="46"/>
      <c r="BC252" s="47"/>
      <c r="BD252" s="46"/>
      <c r="BE252" s="46"/>
      <c r="BF252" s="47"/>
    </row>
    <row r="253" spans="2:58" ht="10.5" customHeight="1">
      <c r="B253" s="354" t="str">
        <f>AB253</f>
        <v>森真樹</v>
      </c>
      <c r="C253" s="349" t="str">
        <f>AC253</f>
        <v>ﾊﾐﾝｸﾞﾊﾞｰﾄﾞ</v>
      </c>
      <c r="D253" s="356" t="s">
        <v>23</v>
      </c>
      <c r="E253" s="357"/>
      <c r="F253" s="357"/>
      <c r="G253" s="358"/>
      <c r="H253" s="9"/>
      <c r="I253" s="9"/>
      <c r="J253" s="135"/>
      <c r="K253" s="132"/>
      <c r="L253" s="9"/>
      <c r="M253" s="9"/>
      <c r="N253" s="9"/>
      <c r="O253" s="9"/>
      <c r="P253" s="296"/>
      <c r="Q253" s="297"/>
      <c r="R253" s="297"/>
      <c r="S253" s="297"/>
      <c r="T253" s="297"/>
      <c r="U253" s="300"/>
      <c r="V253" s="300"/>
      <c r="W253" s="300"/>
      <c r="X253" s="300"/>
      <c r="Y253" s="301"/>
      <c r="Z253" s="4"/>
      <c r="AA253" s="4"/>
      <c r="AB253" s="230" t="s">
        <v>248</v>
      </c>
      <c r="AC253" s="225" t="s">
        <v>47</v>
      </c>
      <c r="AD253" s="62">
        <f>IF(AN247="","",AN247)</f>
        <v>15</v>
      </c>
      <c r="AE253" s="65" t="str">
        <f t="shared" si="56"/>
        <v>-</v>
      </c>
      <c r="AF253" s="18">
        <f>IF(AL247="","",AL247)</f>
        <v>7</v>
      </c>
      <c r="AG253" s="329" t="str">
        <f>IF(AO247="","",IF(AO247="○","×",IF(AO247="×","○")))</f>
        <v>○</v>
      </c>
      <c r="AH253" s="66">
        <f>IF(AN250="","",AN250)</f>
        <v>15</v>
      </c>
      <c r="AI253" s="53" t="str">
        <f aca="true" t="shared" si="57" ref="AI253:AI258">IF(AH253="","","-")</f>
        <v>-</v>
      </c>
      <c r="AJ253" s="18">
        <f>IF(AL250="","",AL250)</f>
        <v>8</v>
      </c>
      <c r="AK253" s="329" t="str">
        <f>IF(AO250="","",IF(AO250="○","×",IF(AO250="×","○")))</f>
        <v>○</v>
      </c>
      <c r="AL253" s="340"/>
      <c r="AM253" s="341"/>
      <c r="AN253" s="341"/>
      <c r="AO253" s="342"/>
      <c r="AP253" s="52">
        <v>15</v>
      </c>
      <c r="AQ253" s="53" t="str">
        <f t="shared" si="55"/>
        <v>-</v>
      </c>
      <c r="AR253" s="54">
        <v>10</v>
      </c>
      <c r="AS253" s="321" t="str">
        <f>IF(AP253&lt;&gt;"",IF(AP253&gt;AR253,IF(AP254&gt;AR254,"○",IF(AP255&gt;AR255,"○","×")),IF(AP254&gt;AR254,IF(AP255&gt;AR255,"○","×"),"×")),"")</f>
        <v>○</v>
      </c>
      <c r="AT253" s="398" t="s">
        <v>255</v>
      </c>
      <c r="AU253" s="399"/>
      <c r="AV253" s="399"/>
      <c r="AW253" s="400"/>
      <c r="AX253" s="26"/>
      <c r="AY253" s="37"/>
      <c r="AZ253" s="38"/>
      <c r="BA253" s="37"/>
      <c r="BB253" s="38"/>
      <c r="BC253" s="39"/>
      <c r="BD253" s="38"/>
      <c r="BE253" s="38"/>
      <c r="BF253" s="39"/>
    </row>
    <row r="254" spans="2:58" ht="10.5" customHeight="1" thickBot="1">
      <c r="B254" s="355"/>
      <c r="C254" s="350"/>
      <c r="D254" s="359"/>
      <c r="E254" s="360"/>
      <c r="F254" s="360"/>
      <c r="G254" s="361"/>
      <c r="H254" s="138"/>
      <c r="I254" s="138"/>
      <c r="J254" s="139"/>
      <c r="K254" s="9"/>
      <c r="L254" s="9"/>
      <c r="M254" s="9"/>
      <c r="N254" s="9"/>
      <c r="O254" s="9"/>
      <c r="P254" s="294" t="str">
        <f>AB239</f>
        <v>阿部萌</v>
      </c>
      <c r="Q254" s="295"/>
      <c r="R254" s="295"/>
      <c r="S254" s="295"/>
      <c r="T254" s="295"/>
      <c r="U254" s="298" t="str">
        <f>AC238</f>
        <v>ﾌﾟﾁﾊﾞﾄﾞﾐﾝﾄﾝｼｮｯﾌﾟﾅｶﾞﾊﾗ</v>
      </c>
      <c r="V254" s="298"/>
      <c r="W254" s="298"/>
      <c r="X254" s="298"/>
      <c r="Y254" s="299"/>
      <c r="Z254" s="4"/>
      <c r="AA254" s="4"/>
      <c r="AB254" s="230" t="s">
        <v>86</v>
      </c>
      <c r="AC254" s="225" t="s">
        <v>84</v>
      </c>
      <c r="AD254" s="62">
        <f>IF(AN248="","",AN248)</f>
        <v>15</v>
      </c>
      <c r="AE254" s="53" t="str">
        <f t="shared" si="56"/>
        <v>-</v>
      </c>
      <c r="AF254" s="18">
        <f>IF(AL248="","",AL248)</f>
        <v>3</v>
      </c>
      <c r="AG254" s="330">
        <f>IF(AI251="","",AI251)</f>
      </c>
      <c r="AH254" s="66">
        <f>IF(AN251="","",AN251)</f>
        <v>15</v>
      </c>
      <c r="AI254" s="53" t="str">
        <f t="shared" si="57"/>
        <v>-</v>
      </c>
      <c r="AJ254" s="18">
        <f>IF(AL251="","",AL251)</f>
        <v>8</v>
      </c>
      <c r="AK254" s="330" t="str">
        <f>IF(AM251="","",AM251)</f>
        <v>-</v>
      </c>
      <c r="AL254" s="343"/>
      <c r="AM254" s="312"/>
      <c r="AN254" s="312"/>
      <c r="AO254" s="313"/>
      <c r="AP254" s="52">
        <v>15</v>
      </c>
      <c r="AQ254" s="53" t="str">
        <f t="shared" si="55"/>
        <v>-</v>
      </c>
      <c r="AR254" s="54">
        <v>10</v>
      </c>
      <c r="AS254" s="321"/>
      <c r="AT254" s="368"/>
      <c r="AU254" s="369"/>
      <c r="AV254" s="369"/>
      <c r="AW254" s="370"/>
      <c r="AX254" s="26"/>
      <c r="AY254" s="37">
        <f>COUNTIF(AD253:AS255,"○")</f>
        <v>3</v>
      </c>
      <c r="AZ254" s="38">
        <f>COUNTIF(AD253:AS255,"×")</f>
        <v>0</v>
      </c>
      <c r="BA254" s="31" t="e">
        <f>(IF((AD253&gt;AF253),1,0))+(IF((AD254&gt;AF254),1,0))+(IF((#REF!&gt;AD255),1,0))+(IF((AH253&gt;AJ253),1,0))+(IF((AH254&gt;AJ254),1,0))+(IF((AH255&gt;AJ255),1,0))+(IF((AL253&gt;AN253),1,0))+(IF((AL254&gt;AN254),1,0))+(IF((AL255&gt;AN255),1,0))+(IF((AP253&gt;AR253),1,0))+(IF((AP254&gt;AR254),1,0))+(IF((AP255&gt;AR255),1,0))</f>
        <v>#REF!</v>
      </c>
      <c r="BB254" s="32" t="e">
        <f>(IF((AD253&lt;AF253),1,0))+(IF((AD254&lt;AF254),1,0))+(IF((#REF!&lt;AD255),1,0))+(IF((AH253&lt;AJ253),1,0))+(IF((AH254&lt;AJ254),1,0))+(IF((AH255&lt;AJ255),1,0))+(IF((AL253&lt;AN253),1,0))+(IF((AL254&lt;AN254),1,0))+(IF((AL255&lt;AN255),1,0))+(IF((AP253&lt;AR253),1,0))+(IF((AP254&lt;AR254),1,0))+(IF((AP255&lt;AR255),1,0))</f>
        <v>#REF!</v>
      </c>
      <c r="BC254" s="33" t="e">
        <f>BA254-BB254</f>
        <v>#REF!</v>
      </c>
      <c r="BD254" s="38">
        <f>SUM(AD253:AD255,AH253:AH255,AL253:AL255,AP253:AP255)</f>
        <v>90</v>
      </c>
      <c r="BE254" s="38">
        <f>SUM(AF253:AF255,AJ253:AJ255,AN253:AN255,AR253:AR255)</f>
        <v>46</v>
      </c>
      <c r="BF254" s="39">
        <f>BD254-BE254</f>
        <v>44</v>
      </c>
    </row>
    <row r="255" spans="2:58" ht="10.5" customHeight="1" thickTop="1">
      <c r="B255" s="354" t="str">
        <f>AB254</f>
        <v>長原芽美</v>
      </c>
      <c r="C255" s="349" t="str">
        <f>AC254</f>
        <v>酒商ながはら</v>
      </c>
      <c r="D255" s="359"/>
      <c r="E255" s="360"/>
      <c r="F255" s="360"/>
      <c r="G255" s="361"/>
      <c r="H255" s="9"/>
      <c r="I255" s="9"/>
      <c r="J255" s="9"/>
      <c r="K255" s="9"/>
      <c r="L255" s="9"/>
      <c r="M255" s="9"/>
      <c r="N255" s="9"/>
      <c r="O255" s="9"/>
      <c r="P255" s="296"/>
      <c r="Q255" s="297"/>
      <c r="R255" s="297"/>
      <c r="S255" s="297"/>
      <c r="T255" s="297"/>
      <c r="U255" s="300"/>
      <c r="V255" s="300"/>
      <c r="W255" s="300"/>
      <c r="X255" s="300"/>
      <c r="Y255" s="301"/>
      <c r="Z255" s="4"/>
      <c r="AA255" s="4"/>
      <c r="AB255" s="226"/>
      <c r="AC255" s="227"/>
      <c r="AD255" s="63">
        <f>IF(AN249="","",AN249)</f>
      </c>
      <c r="AE255" s="61">
        <f t="shared" si="56"/>
      </c>
      <c r="AF255" s="64">
        <f>IF(AL249="","",AL249)</f>
      </c>
      <c r="AG255" s="331">
        <f>IF(AI252="","",AI252)</f>
      </c>
      <c r="AH255" s="67">
        <f>IF(AN252="","",AN252)</f>
      </c>
      <c r="AI255" s="53">
        <f t="shared" si="57"/>
      </c>
      <c r="AJ255" s="64">
        <f>IF(AL252="","",AL252)</f>
      </c>
      <c r="AK255" s="331">
        <f>IF(AM252="","",AM252)</f>
      </c>
      <c r="AL255" s="344"/>
      <c r="AM255" s="315"/>
      <c r="AN255" s="315"/>
      <c r="AO255" s="316"/>
      <c r="AP255" s="59"/>
      <c r="AQ255" s="53">
        <f t="shared" si="55"/>
      </c>
      <c r="AR255" s="60"/>
      <c r="AS255" s="323"/>
      <c r="AT255" s="34">
        <f>AY254</f>
        <v>3</v>
      </c>
      <c r="AU255" s="35" t="s">
        <v>10</v>
      </c>
      <c r="AV255" s="35">
        <f>AZ254</f>
        <v>0</v>
      </c>
      <c r="AW255" s="36" t="s">
        <v>7</v>
      </c>
      <c r="AX255" s="26"/>
      <c r="AY255" s="37"/>
      <c r="AZ255" s="38"/>
      <c r="BA255" s="37"/>
      <c r="BB255" s="38"/>
      <c r="BC255" s="39"/>
      <c r="BD255" s="38"/>
      <c r="BE255" s="38"/>
      <c r="BF255" s="39"/>
    </row>
    <row r="256" spans="2:58" ht="10.5" customHeight="1">
      <c r="B256" s="355"/>
      <c r="C256" s="350"/>
      <c r="D256" s="362"/>
      <c r="E256" s="363"/>
      <c r="F256" s="363"/>
      <c r="G256" s="364"/>
      <c r="H256" s="9"/>
      <c r="I256" s="9"/>
      <c r="J256" s="9"/>
      <c r="K256" s="9"/>
      <c r="L256" s="9"/>
      <c r="M256" s="9"/>
      <c r="N256" s="9"/>
      <c r="O256" s="9"/>
      <c r="P256" s="5"/>
      <c r="Q256" s="5"/>
      <c r="R256" s="5"/>
      <c r="S256" s="5"/>
      <c r="T256" s="5"/>
      <c r="U256" s="122"/>
      <c r="V256" s="122"/>
      <c r="W256" s="122"/>
      <c r="X256" s="122"/>
      <c r="Y256" s="122"/>
      <c r="Z256" s="4"/>
      <c r="AA256" s="4"/>
      <c r="AB256" s="234" t="s">
        <v>209</v>
      </c>
      <c r="AC256" s="228" t="s">
        <v>33</v>
      </c>
      <c r="AD256" s="62">
        <f>IF(AR247="","",AR247)</f>
        <v>15</v>
      </c>
      <c r="AE256" s="53" t="str">
        <f t="shared" si="56"/>
        <v>-</v>
      </c>
      <c r="AF256" s="18">
        <f>IF(AP247="","",AP247)</f>
        <v>17</v>
      </c>
      <c r="AG256" s="329" t="str">
        <f>IF(AS247="","",IF(AS247="○","×",IF(AS247="×","○")))</f>
        <v>○</v>
      </c>
      <c r="AH256" s="66">
        <f>IF(AR250="","",AR250)</f>
        <v>13</v>
      </c>
      <c r="AI256" s="65" t="str">
        <f t="shared" si="57"/>
        <v>-</v>
      </c>
      <c r="AJ256" s="18">
        <f>IF(AP250="","",AP250)</f>
        <v>15</v>
      </c>
      <c r="AK256" s="329" t="str">
        <f>IF(AS250="","",IF(AS250="○","×",IF(AS250="×","○")))</f>
        <v>○</v>
      </c>
      <c r="AL256" s="68">
        <f>IF(AR253="","",AR253)</f>
        <v>10</v>
      </c>
      <c r="AM256" s="53" t="str">
        <f>IF(AL256="","","-")</f>
        <v>-</v>
      </c>
      <c r="AN256" s="22">
        <f>IF(AP253="","",AP253)</f>
        <v>15</v>
      </c>
      <c r="AO256" s="329" t="str">
        <f>IF(AS253="","",IF(AS253="○","×",IF(AS253="×","○")))</f>
        <v>×</v>
      </c>
      <c r="AP256" s="340"/>
      <c r="AQ256" s="341"/>
      <c r="AR256" s="341"/>
      <c r="AS256" s="401"/>
      <c r="AT256" s="398" t="s">
        <v>256</v>
      </c>
      <c r="AU256" s="399"/>
      <c r="AV256" s="399"/>
      <c r="AW256" s="400"/>
      <c r="AX256" s="26"/>
      <c r="AY256" s="25"/>
      <c r="AZ256" s="23"/>
      <c r="BA256" s="25"/>
      <c r="BB256" s="23"/>
      <c r="BC256" s="29"/>
      <c r="BD256" s="23"/>
      <c r="BE256" s="23"/>
      <c r="BF256" s="29"/>
    </row>
    <row r="257" spans="2:58" ht="10.5" customHeight="1">
      <c r="B257" s="16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3"/>
      <c r="Q257" s="3"/>
      <c r="R257" s="3"/>
      <c r="S257" s="3"/>
      <c r="T257" s="3"/>
      <c r="U257" s="3"/>
      <c r="V257" s="3"/>
      <c r="W257" s="3"/>
      <c r="X257" s="4"/>
      <c r="Y257" s="4"/>
      <c r="Z257" s="4"/>
      <c r="AA257" s="4"/>
      <c r="AB257" s="230" t="s">
        <v>210</v>
      </c>
      <c r="AC257" s="225" t="s">
        <v>126</v>
      </c>
      <c r="AD257" s="62">
        <f>IF(AR248="","",AR248)</f>
        <v>15</v>
      </c>
      <c r="AE257" s="53" t="str">
        <f t="shared" si="56"/>
        <v>-</v>
      </c>
      <c r="AF257" s="18">
        <f>IF(AP248="","",AP248)</f>
        <v>11</v>
      </c>
      <c r="AG257" s="330" t="str">
        <f>IF(AI254="","",AI254)</f>
        <v>-</v>
      </c>
      <c r="AH257" s="66">
        <f>IF(AR251="","",AR251)</f>
        <v>15</v>
      </c>
      <c r="AI257" s="53" t="str">
        <f t="shared" si="57"/>
        <v>-</v>
      </c>
      <c r="AJ257" s="18">
        <f>IF(AP251="","",AP251)</f>
        <v>12</v>
      </c>
      <c r="AK257" s="330">
        <f>IF(AM254="","",AM254)</f>
      </c>
      <c r="AL257" s="66">
        <f>IF(AR254="","",AR254)</f>
        <v>10</v>
      </c>
      <c r="AM257" s="53" t="str">
        <f>IF(AL257="","","-")</f>
        <v>-</v>
      </c>
      <c r="AN257" s="18">
        <f>IF(AP254="","",AP254)</f>
        <v>15</v>
      </c>
      <c r="AO257" s="330" t="str">
        <f>IF(AQ254="","",AQ254)</f>
        <v>-</v>
      </c>
      <c r="AP257" s="343"/>
      <c r="AQ257" s="312"/>
      <c r="AR257" s="312"/>
      <c r="AS257" s="402"/>
      <c r="AT257" s="368"/>
      <c r="AU257" s="369"/>
      <c r="AV257" s="369"/>
      <c r="AW257" s="370"/>
      <c r="AX257" s="26"/>
      <c r="AY257" s="37">
        <f>COUNTIF(AD256:AS258,"○")</f>
        <v>2</v>
      </c>
      <c r="AZ257" s="38">
        <f>COUNTIF(AD256:AS258,"×")</f>
        <v>1</v>
      </c>
      <c r="BA257" s="31">
        <f>(IF((AD256&gt;AF256),1,0))+(IF((AD257&gt;AF257),1,0))+(IF((AD258&gt;AF258),1,0))+(IF((AH256&gt;AJ256),1,0))+(IF((AH257&gt;AJ257),1,0))+(IF((AH258&gt;AJ258),1,0))+(IF((AL256&gt;AN256),1,0))+(IF((AL257&gt;AN257),1,0))+(IF((AL258&gt;AN258),1,0))+(IF((AP256&gt;AR256),1,0))+(IF((AP257&gt;AR257),1,0))+(IF((AP258&gt;AR258),1,0))</f>
        <v>4</v>
      </c>
      <c r="BB257" s="32">
        <f>(IF((AD256&lt;AF256),1,0))+(IF((AD257&lt;AF257),1,0))+(IF((AD258&lt;AF258),1,0))+(IF((AH256&lt;AJ256),1,0))+(IF((AH257&lt;AJ257),1,0))+(IF((AH258&lt;AJ258),1,0))+(IF((AL256&lt;AN256),1,0))+(IF((AL257&lt;AN257),1,0))+(IF((AL258&lt;AN258),1,0))+(IF((AP256&lt;AR256),1,0))+(IF((AP257&lt;AR257),1,0))+(IF((AP258&lt;AR258),1,0))</f>
        <v>4</v>
      </c>
      <c r="BC257" s="33">
        <f>BA257-BB257</f>
        <v>0</v>
      </c>
      <c r="BD257" s="38">
        <f>SUM(AD256:AD258,AH256:AH258,AL256:AL258,AP256:AP258)</f>
        <v>108</v>
      </c>
      <c r="BE257" s="38">
        <f>SUM(AF256:AF258,AJ256:AJ258,AN256:AN258,AR256:AR258)</f>
        <v>108</v>
      </c>
      <c r="BF257" s="39">
        <f>BD257-BE257</f>
        <v>0</v>
      </c>
    </row>
    <row r="258" spans="2:58" ht="10.5" customHeight="1" thickBot="1">
      <c r="B258" s="16"/>
      <c r="C258" s="17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3"/>
      <c r="Q258" s="3"/>
      <c r="R258" s="3"/>
      <c r="S258" s="3"/>
      <c r="T258" s="3"/>
      <c r="U258" s="3"/>
      <c r="V258" s="3"/>
      <c r="W258" s="3"/>
      <c r="X258" s="4"/>
      <c r="Y258" s="4"/>
      <c r="Z258" s="4"/>
      <c r="AA258" s="4"/>
      <c r="AB258" s="93"/>
      <c r="AC258" s="94"/>
      <c r="AD258" s="69">
        <f>IF(AR249="","",AR249)</f>
        <v>15</v>
      </c>
      <c r="AE258" s="70" t="str">
        <f t="shared" si="56"/>
        <v>-</v>
      </c>
      <c r="AF258" s="19">
        <f>IF(AP249="","",AP249)</f>
        <v>10</v>
      </c>
      <c r="AG258" s="384">
        <f>IF(AI255="","",AI255)</f>
      </c>
      <c r="AH258" s="71">
        <f>IF(AR252="","",AR252)</f>
        <v>15</v>
      </c>
      <c r="AI258" s="70" t="str">
        <f t="shared" si="57"/>
        <v>-</v>
      </c>
      <c r="AJ258" s="19">
        <f>IF(AP252="","",AP252)</f>
        <v>13</v>
      </c>
      <c r="AK258" s="384">
        <f>IF(AM255="","",AM255)</f>
      </c>
      <c r="AL258" s="71">
        <f>IF(AR255="","",AR255)</f>
      </c>
      <c r="AM258" s="70">
        <f>IF(AL258="","","-")</f>
      </c>
      <c r="AN258" s="19">
        <f>IF(AP255="","",AP255)</f>
      </c>
      <c r="AO258" s="384">
        <f>IF(AQ255="","",AQ255)</f>
      </c>
      <c r="AP258" s="381"/>
      <c r="AQ258" s="382"/>
      <c r="AR258" s="382"/>
      <c r="AS258" s="403"/>
      <c r="AT258" s="49">
        <f>AY257</f>
        <v>2</v>
      </c>
      <c r="AU258" s="50" t="s">
        <v>10</v>
      </c>
      <c r="AV258" s="50">
        <f>AZ257</f>
        <v>1</v>
      </c>
      <c r="AW258" s="51" t="s">
        <v>7</v>
      </c>
      <c r="AX258" s="26"/>
      <c r="AY258" s="45"/>
      <c r="AZ258" s="46"/>
      <c r="BA258" s="45"/>
      <c r="BB258" s="46"/>
      <c r="BC258" s="47"/>
      <c r="BD258" s="46"/>
      <c r="BE258" s="46"/>
      <c r="BF258" s="47"/>
    </row>
    <row r="259" spans="2:57" ht="10.5" customHeight="1">
      <c r="B259" s="16"/>
      <c r="C259" s="17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3"/>
      <c r="Q259" s="3"/>
      <c r="R259" s="3"/>
      <c r="S259" s="3"/>
      <c r="T259" s="3"/>
      <c r="U259" s="3"/>
      <c r="V259" s="3"/>
      <c r="W259" s="3"/>
      <c r="X259" s="4"/>
      <c r="Y259" s="4"/>
      <c r="Z259" s="4"/>
      <c r="AA259" s="4"/>
      <c r="AY259" s="2"/>
      <c r="AZ259" s="2"/>
      <c r="BA259" s="2"/>
      <c r="BB259" s="2"/>
      <c r="BC259" s="2"/>
      <c r="BD259" s="2"/>
      <c r="BE259" s="2"/>
    </row>
    <row r="260" spans="2:57" ht="10.5" customHeight="1" thickBot="1">
      <c r="B260" s="9"/>
      <c r="C260" s="9"/>
      <c r="D260" s="119"/>
      <c r="E260" s="119"/>
      <c r="F260" s="119"/>
      <c r="G260" s="119"/>
      <c r="H260" s="9"/>
      <c r="I260" s="100"/>
      <c r="J260" s="100"/>
      <c r="K260" s="100"/>
      <c r="L260" s="100"/>
      <c r="M260" s="9"/>
      <c r="N260" s="9"/>
      <c r="O260" s="9"/>
      <c r="P260" s="9"/>
      <c r="Q260" s="9"/>
      <c r="R260" s="120"/>
      <c r="S260" s="120"/>
      <c r="T260" s="120"/>
      <c r="U260" s="120"/>
      <c r="V260" s="120"/>
      <c r="W260" s="6"/>
      <c r="X260" s="6"/>
      <c r="Y260" s="6"/>
      <c r="Z260" s="6"/>
      <c r="AA260" s="6"/>
      <c r="AB260" s="126"/>
      <c r="AC260" s="12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7"/>
      <c r="AU260" s="117"/>
      <c r="AV260" s="117"/>
      <c r="AW260" s="117"/>
      <c r="AY260" s="2"/>
      <c r="AZ260" s="2"/>
      <c r="BA260" s="2"/>
      <c r="BB260" s="2"/>
      <c r="BC260" s="2"/>
      <c r="BD260" s="2"/>
      <c r="BE260" s="2"/>
    </row>
    <row r="261" spans="2:57" ht="10.5" customHeight="1">
      <c r="B261" s="163"/>
      <c r="C261" s="163"/>
      <c r="D261" s="164"/>
      <c r="E261" s="164"/>
      <c r="F261" s="164"/>
      <c r="G261" s="164"/>
      <c r="H261" s="163"/>
      <c r="I261" s="165"/>
      <c r="J261" s="165"/>
      <c r="K261" s="165"/>
      <c r="L261" s="165"/>
      <c r="M261" s="163"/>
      <c r="N261" s="163"/>
      <c r="O261" s="163"/>
      <c r="P261" s="163"/>
      <c r="Q261" s="163"/>
      <c r="R261" s="166"/>
      <c r="S261" s="166"/>
      <c r="T261" s="166"/>
      <c r="U261" s="166"/>
      <c r="V261" s="166"/>
      <c r="W261" s="156"/>
      <c r="X261" s="156"/>
      <c r="Y261" s="156"/>
      <c r="Z261" s="156"/>
      <c r="AA261" s="156"/>
      <c r="AB261" s="167"/>
      <c r="AC261" s="16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68"/>
      <c r="AU261" s="168"/>
      <c r="AV261" s="168"/>
      <c r="AW261" s="168"/>
      <c r="AY261" s="2"/>
      <c r="AZ261" s="2"/>
      <c r="BA261" s="2"/>
      <c r="BB261" s="2"/>
      <c r="BC261" s="2"/>
      <c r="BD261" s="2"/>
      <c r="BE261" s="2"/>
    </row>
    <row r="262" spans="2:57" ht="10.5" customHeight="1" thickBot="1">
      <c r="B262" s="151"/>
      <c r="C262" s="151"/>
      <c r="D262" s="151"/>
      <c r="E262" s="151"/>
      <c r="F262" s="151"/>
      <c r="G262" s="151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120"/>
      <c r="S262" s="120"/>
      <c r="T262" s="120"/>
      <c r="U262" s="120"/>
      <c r="V262" s="120"/>
      <c r="W262" s="6"/>
      <c r="X262" s="6"/>
      <c r="Y262" s="6"/>
      <c r="Z262" s="6"/>
      <c r="AA262" s="6"/>
      <c r="AB262" s="126"/>
      <c r="AC262" s="12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7"/>
      <c r="AU262" s="117"/>
      <c r="AV262" s="117"/>
      <c r="AW262" s="117"/>
      <c r="AY262" s="2"/>
      <c r="AZ262" s="2"/>
      <c r="BA262" s="2"/>
      <c r="BB262" s="2"/>
      <c r="BC262" s="2"/>
      <c r="BD262" s="2"/>
      <c r="BE262" s="2"/>
    </row>
    <row r="263" spans="2:58" ht="10.5" customHeight="1">
      <c r="B263" s="351" t="s">
        <v>211</v>
      </c>
      <c r="C263" s="351"/>
      <c r="D263" s="351"/>
      <c r="E263" s="351"/>
      <c r="F263" s="351"/>
      <c r="G263" s="351"/>
      <c r="H263" s="352"/>
      <c r="I263" s="352"/>
      <c r="J263" s="352"/>
      <c r="K263" s="352"/>
      <c r="L263" s="352"/>
      <c r="M263" s="352"/>
      <c r="N263" s="352"/>
      <c r="O263" s="352"/>
      <c r="P263" s="352"/>
      <c r="Q263" s="352"/>
      <c r="R263" s="120"/>
      <c r="S263" s="120"/>
      <c r="T263" s="120"/>
      <c r="U263" s="120"/>
      <c r="V263" s="120"/>
      <c r="W263" s="6"/>
      <c r="X263" s="6"/>
      <c r="Y263" s="6"/>
      <c r="Z263" s="6"/>
      <c r="AA263" s="6"/>
      <c r="AB263" s="345" t="s">
        <v>211</v>
      </c>
      <c r="AC263" s="346"/>
      <c r="AD263" s="328" t="str">
        <f>AB265</f>
        <v>長原凪沙</v>
      </c>
      <c r="AE263" s="325"/>
      <c r="AF263" s="325"/>
      <c r="AG263" s="326"/>
      <c r="AH263" s="324" t="str">
        <f>AB268</f>
        <v>尾崎麻衣</v>
      </c>
      <c r="AI263" s="325"/>
      <c r="AJ263" s="325"/>
      <c r="AK263" s="326"/>
      <c r="AL263" s="324" t="str">
        <f>AB271</f>
        <v>尾藤幸衛</v>
      </c>
      <c r="AM263" s="325"/>
      <c r="AN263" s="325"/>
      <c r="AO263" s="326"/>
      <c r="AP263" s="324" t="str">
        <f>AB274</f>
        <v>川上美優</v>
      </c>
      <c r="AQ263" s="325"/>
      <c r="AR263" s="325"/>
      <c r="AS263" s="327"/>
      <c r="AT263" s="394" t="s">
        <v>1</v>
      </c>
      <c r="AU263" s="395"/>
      <c r="AV263" s="395"/>
      <c r="AW263" s="396"/>
      <c r="AX263" s="26"/>
      <c r="AY263" s="332" t="s">
        <v>3</v>
      </c>
      <c r="AZ263" s="334"/>
      <c r="BA263" s="332" t="s">
        <v>4</v>
      </c>
      <c r="BB263" s="333"/>
      <c r="BC263" s="334"/>
      <c r="BD263" s="335" t="s">
        <v>5</v>
      </c>
      <c r="BE263" s="336"/>
      <c r="BF263" s="337"/>
    </row>
    <row r="264" spans="2:58" ht="10.5" customHeight="1" thickBot="1">
      <c r="B264" s="351"/>
      <c r="C264" s="351"/>
      <c r="D264" s="351"/>
      <c r="E264" s="351"/>
      <c r="F264" s="351"/>
      <c r="G264" s="351"/>
      <c r="H264" s="352"/>
      <c r="I264" s="352"/>
      <c r="J264" s="352"/>
      <c r="K264" s="352"/>
      <c r="L264" s="352"/>
      <c r="M264" s="352"/>
      <c r="N264" s="352"/>
      <c r="O264" s="352"/>
      <c r="P264" s="352"/>
      <c r="Q264" s="352"/>
      <c r="R264" s="120"/>
      <c r="S264" s="120"/>
      <c r="T264" s="120"/>
      <c r="U264" s="120"/>
      <c r="V264" s="120"/>
      <c r="W264" s="6"/>
      <c r="X264" s="6"/>
      <c r="Y264" s="6"/>
      <c r="Z264" s="6"/>
      <c r="AA264" s="6"/>
      <c r="AB264" s="347"/>
      <c r="AC264" s="348"/>
      <c r="AD264" s="386" t="str">
        <f>AB266</f>
        <v>足立ひろみ</v>
      </c>
      <c r="AE264" s="387"/>
      <c r="AF264" s="387"/>
      <c r="AG264" s="388"/>
      <c r="AH264" s="389" t="str">
        <f>AB269</f>
        <v>横垣早織</v>
      </c>
      <c r="AI264" s="387"/>
      <c r="AJ264" s="387"/>
      <c r="AK264" s="388"/>
      <c r="AL264" s="389" t="str">
        <f>AB272</f>
        <v>合田直子</v>
      </c>
      <c r="AM264" s="387"/>
      <c r="AN264" s="387"/>
      <c r="AO264" s="388"/>
      <c r="AP264" s="389" t="str">
        <f>AB275</f>
        <v>川上梨絵</v>
      </c>
      <c r="AQ264" s="387"/>
      <c r="AR264" s="387"/>
      <c r="AS264" s="390"/>
      <c r="AT264" s="391" t="s">
        <v>2</v>
      </c>
      <c r="AU264" s="392"/>
      <c r="AV264" s="392"/>
      <c r="AW264" s="393"/>
      <c r="AX264" s="26"/>
      <c r="AY264" s="24" t="s">
        <v>6</v>
      </c>
      <c r="AZ264" s="20" t="s">
        <v>7</v>
      </c>
      <c r="BA264" s="24" t="s">
        <v>11</v>
      </c>
      <c r="BB264" s="20" t="s">
        <v>8</v>
      </c>
      <c r="BC264" s="21" t="s">
        <v>9</v>
      </c>
      <c r="BD264" s="20" t="s">
        <v>11</v>
      </c>
      <c r="BE264" s="20" t="s">
        <v>8</v>
      </c>
      <c r="BF264" s="21" t="s">
        <v>9</v>
      </c>
    </row>
    <row r="265" spans="2:58" ht="10.5" customHeight="1">
      <c r="B265" s="351"/>
      <c r="C265" s="351"/>
      <c r="D265" s="351"/>
      <c r="E265" s="351"/>
      <c r="F265" s="351"/>
      <c r="G265" s="351"/>
      <c r="H265" s="84"/>
      <c r="I265" s="84"/>
      <c r="J265" s="84"/>
      <c r="K265" s="84"/>
      <c r="L265" s="84"/>
      <c r="M265" s="84"/>
      <c r="N265" s="84"/>
      <c r="O265" s="84"/>
      <c r="P265" s="307" t="s">
        <v>231</v>
      </c>
      <c r="Q265" s="307"/>
      <c r="R265" s="307"/>
      <c r="S265" s="307"/>
      <c r="T265" s="307"/>
      <c r="U265" s="307"/>
      <c r="V265" s="307"/>
      <c r="W265" s="307"/>
      <c r="X265" s="307"/>
      <c r="Y265" s="307"/>
      <c r="Z265" s="6"/>
      <c r="AA265" s="6"/>
      <c r="AB265" s="224" t="s">
        <v>212</v>
      </c>
      <c r="AC265" s="225" t="s">
        <v>213</v>
      </c>
      <c r="AD265" s="308"/>
      <c r="AE265" s="309"/>
      <c r="AF265" s="309"/>
      <c r="AG265" s="310"/>
      <c r="AH265" s="52">
        <v>14</v>
      </c>
      <c r="AI265" s="53" t="str">
        <f>IF(AH265="","","-")</f>
        <v>-</v>
      </c>
      <c r="AJ265" s="54">
        <v>16</v>
      </c>
      <c r="AK265" s="317" t="str">
        <f>IF(AH265&lt;&gt;"",IF(AH265&gt;AJ265,IF(AH266&gt;AJ266,"○",IF(AH267&gt;AJ267,"○","×")),IF(AH266&gt;AJ266,IF(AH267&gt;AJ267,"○","×"),"×")),"")</f>
        <v>×</v>
      </c>
      <c r="AL265" s="52">
        <v>16</v>
      </c>
      <c r="AM265" s="55" t="str">
        <f aca="true" t="shared" si="58" ref="AM265:AM270">IF(AL265="","","-")</f>
        <v>-</v>
      </c>
      <c r="AN265" s="56">
        <v>14</v>
      </c>
      <c r="AO265" s="317" t="str">
        <f>IF(AL265&lt;&gt;"",IF(AL265&gt;AN265,IF(AL266&gt;AN266,"○",IF(AL267&gt;AN267,"○","×")),IF(AL266&gt;AN266,IF(AL267&gt;AN267,"○","×"),"×")),"")</f>
        <v>×</v>
      </c>
      <c r="AP265" s="57">
        <v>5</v>
      </c>
      <c r="AQ265" s="55" t="str">
        <f aca="true" t="shared" si="59" ref="AQ265:AQ273">IF(AP265="","","-")</f>
        <v>-</v>
      </c>
      <c r="AR265" s="54">
        <v>15</v>
      </c>
      <c r="AS265" s="320" t="str">
        <f>IF(AP265&lt;&gt;"",IF(AP265&gt;AR265,IF(AP266&gt;AR266,"○",IF(AP267&gt;AR267,"○","×")),IF(AP266&gt;AR266,IF(AP267&gt;AR267,"○","×"),"×")),"")</f>
        <v>×</v>
      </c>
      <c r="AT265" s="365" t="s">
        <v>251</v>
      </c>
      <c r="AU265" s="366"/>
      <c r="AV265" s="366"/>
      <c r="AW265" s="367"/>
      <c r="AX265" s="26"/>
      <c r="AY265" s="37"/>
      <c r="AZ265" s="38"/>
      <c r="BA265" s="25"/>
      <c r="BB265" s="23"/>
      <c r="BC265" s="29"/>
      <c r="BD265" s="38"/>
      <c r="BE265" s="38"/>
      <c r="BF265" s="39"/>
    </row>
    <row r="266" spans="2:58" ht="10.5" customHeight="1">
      <c r="B266" s="151"/>
      <c r="C266" s="151"/>
      <c r="D266" s="151"/>
      <c r="E266" s="151"/>
      <c r="F266" s="151"/>
      <c r="G266" s="151"/>
      <c r="H266" s="84"/>
      <c r="I266" s="84"/>
      <c r="J266" s="84"/>
      <c r="K266" s="84"/>
      <c r="L266" s="84"/>
      <c r="M266" s="84"/>
      <c r="N266" s="84"/>
      <c r="O266" s="84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6"/>
      <c r="AA266" s="6"/>
      <c r="AB266" s="224" t="s">
        <v>83</v>
      </c>
      <c r="AC266" s="225" t="s">
        <v>214</v>
      </c>
      <c r="AD266" s="311"/>
      <c r="AE266" s="312"/>
      <c r="AF266" s="312"/>
      <c r="AG266" s="313"/>
      <c r="AH266" s="52">
        <v>12</v>
      </c>
      <c r="AI266" s="53" t="str">
        <f>IF(AH266="","","-")</f>
        <v>-</v>
      </c>
      <c r="AJ266" s="58">
        <v>15</v>
      </c>
      <c r="AK266" s="318"/>
      <c r="AL266" s="52">
        <v>6</v>
      </c>
      <c r="AM266" s="53" t="str">
        <f t="shared" si="58"/>
        <v>-</v>
      </c>
      <c r="AN266" s="54">
        <v>15</v>
      </c>
      <c r="AO266" s="318"/>
      <c r="AP266" s="52">
        <v>10</v>
      </c>
      <c r="AQ266" s="53" t="str">
        <f t="shared" si="59"/>
        <v>-</v>
      </c>
      <c r="AR266" s="54">
        <v>15</v>
      </c>
      <c r="AS266" s="321"/>
      <c r="AT266" s="368"/>
      <c r="AU266" s="369"/>
      <c r="AV266" s="369"/>
      <c r="AW266" s="370"/>
      <c r="AX266" s="26"/>
      <c r="AY266" s="37">
        <f>COUNTIF(AD265:AS267,"○")</f>
        <v>0</v>
      </c>
      <c r="AZ266" s="38">
        <f>COUNTIF(AD265:AS267,"×")</f>
        <v>3</v>
      </c>
      <c r="BA266" s="31">
        <f>(IF((AD265&gt;AF265),1,0))+(IF((AD266&gt;AF266),1,0))+(IF((AD267&gt;AF267),1,0))+(IF((AH265&gt;AJ265),1,0))+(IF((AH266&gt;AJ266),1,0))+(IF((AH267&gt;AJ267),1,0))+(IF((AL265&gt;AN265),1,0))+(IF((AL266&gt;AN266),1,0))+(IF((AL267&gt;AN267),1,0))+(IF((AP265&gt;AR265),1,0))+(IF((AP266&gt;AR266),1,0))+(IF((AP267&gt;AR267),1,0))</f>
        <v>1</v>
      </c>
      <c r="BB266" s="32">
        <f>(IF((AD265&lt;AF265),1,0))+(IF((AD266&lt;AF266),1,0))+(IF((AD267&lt;AF267),1,0))+(IF((AH265&lt;AJ265),1,0))+(IF((AH266&lt;AJ266),1,0))+(IF((AH267&lt;AJ267),1,0))+(IF((AL265&lt;AN265),1,0))+(IF((AL266&lt;AN266),1,0))+(IF((AL267&lt;AN267),1,0))+(IF((AP265&lt;AR265),1,0))+(IF((AP266&lt;AR266),1,0))+(IF((AP267&lt;AR267),1,0))</f>
        <v>6</v>
      </c>
      <c r="BC266" s="33">
        <f>BA266-BB266</f>
        <v>-5</v>
      </c>
      <c r="BD266" s="38">
        <f>SUM(AD265:AD267,AH265:AH267,AL265:AL267,AP265:AP267)</f>
        <v>71</v>
      </c>
      <c r="BE266" s="38">
        <f>SUM(AF265:AF267,AJ265:AJ267,AN265:AN267,AR265:AR267)</f>
        <v>105</v>
      </c>
      <c r="BF266" s="39">
        <f>BD266-BE266</f>
        <v>-34</v>
      </c>
    </row>
    <row r="267" spans="2:58" ht="10.5" customHeight="1">
      <c r="B267" s="353" t="s">
        <v>226</v>
      </c>
      <c r="C267" s="353"/>
      <c r="D267" s="353"/>
      <c r="E267" s="353"/>
      <c r="F267" s="353"/>
      <c r="G267" s="353"/>
      <c r="H267" s="84"/>
      <c r="I267" s="84"/>
      <c r="J267" s="84"/>
      <c r="K267" s="84"/>
      <c r="L267" s="84"/>
      <c r="M267" s="84"/>
      <c r="N267" s="84"/>
      <c r="O267" s="84"/>
      <c r="P267" s="294" t="str">
        <f>AB274</f>
        <v>川上美優</v>
      </c>
      <c r="Q267" s="295"/>
      <c r="R267" s="295"/>
      <c r="S267" s="295"/>
      <c r="T267" s="295"/>
      <c r="U267" s="298" t="str">
        <f>AC274</f>
        <v>土居中</v>
      </c>
      <c r="V267" s="298"/>
      <c r="W267" s="298"/>
      <c r="X267" s="298"/>
      <c r="Y267" s="299"/>
      <c r="Z267" s="6"/>
      <c r="AA267" s="6"/>
      <c r="AB267" s="226"/>
      <c r="AC267" s="227"/>
      <c r="AD267" s="314"/>
      <c r="AE267" s="315"/>
      <c r="AF267" s="315"/>
      <c r="AG267" s="316"/>
      <c r="AH267" s="59"/>
      <c r="AI267" s="53">
        <f>IF(AH267="","","-")</f>
      </c>
      <c r="AJ267" s="60"/>
      <c r="AK267" s="319"/>
      <c r="AL267" s="59">
        <v>8</v>
      </c>
      <c r="AM267" s="61" t="str">
        <f t="shared" si="58"/>
        <v>-</v>
      </c>
      <c r="AN267" s="60">
        <v>15</v>
      </c>
      <c r="AO267" s="318"/>
      <c r="AP267" s="59"/>
      <c r="AQ267" s="61">
        <f t="shared" si="59"/>
      </c>
      <c r="AR267" s="60"/>
      <c r="AS267" s="321"/>
      <c r="AT267" s="34">
        <f>AY266</f>
        <v>0</v>
      </c>
      <c r="AU267" s="35" t="s">
        <v>10</v>
      </c>
      <c r="AV267" s="35">
        <f>AZ266</f>
        <v>3</v>
      </c>
      <c r="AW267" s="36" t="s">
        <v>7</v>
      </c>
      <c r="AX267" s="26"/>
      <c r="AY267" s="37"/>
      <c r="AZ267" s="38"/>
      <c r="BA267" s="37"/>
      <c r="BB267" s="38"/>
      <c r="BC267" s="39"/>
      <c r="BD267" s="38"/>
      <c r="BE267" s="38"/>
      <c r="BF267" s="39"/>
    </row>
    <row r="268" spans="2:58" ht="10.5" customHeight="1">
      <c r="B268" s="353"/>
      <c r="C268" s="353"/>
      <c r="D268" s="353"/>
      <c r="E268" s="353"/>
      <c r="F268" s="353"/>
      <c r="G268" s="353"/>
      <c r="H268" s="84"/>
      <c r="I268" s="84"/>
      <c r="J268" s="84"/>
      <c r="K268" s="84"/>
      <c r="L268" s="84"/>
      <c r="M268" s="84"/>
      <c r="N268" s="84"/>
      <c r="O268" s="84"/>
      <c r="P268" s="296"/>
      <c r="Q268" s="297"/>
      <c r="R268" s="297"/>
      <c r="S268" s="297"/>
      <c r="T268" s="297"/>
      <c r="U268" s="300"/>
      <c r="V268" s="300"/>
      <c r="W268" s="300"/>
      <c r="X268" s="300"/>
      <c r="Y268" s="301"/>
      <c r="Z268" s="6"/>
      <c r="AA268" s="6"/>
      <c r="AB268" s="224" t="s">
        <v>71</v>
      </c>
      <c r="AC268" s="228" t="s">
        <v>215</v>
      </c>
      <c r="AD268" s="62">
        <f>IF(AJ265="","",AJ265)</f>
        <v>16</v>
      </c>
      <c r="AE268" s="53" t="str">
        <f aca="true" t="shared" si="60" ref="AE268:AE276">IF(AD268="","","-")</f>
        <v>-</v>
      </c>
      <c r="AF268" s="18">
        <f>IF(AH265="","",AH265)</f>
        <v>14</v>
      </c>
      <c r="AG268" s="329" t="str">
        <f>IF(AK265="","",IF(AK265="○","×",IF(AK265="×","○")))</f>
        <v>○</v>
      </c>
      <c r="AH268" s="340"/>
      <c r="AI268" s="341"/>
      <c r="AJ268" s="341"/>
      <c r="AK268" s="342"/>
      <c r="AL268" s="52">
        <v>15</v>
      </c>
      <c r="AM268" s="53" t="str">
        <f t="shared" si="58"/>
        <v>-</v>
      </c>
      <c r="AN268" s="54">
        <v>9</v>
      </c>
      <c r="AO268" s="397" t="str">
        <f>IF(AL268&lt;&gt;"",IF(AL268&gt;AN268,IF(AL269&gt;AN269,"○",IF(AL270&gt;AN270,"○","×")),IF(AL269&gt;AN269,IF(AL270&gt;AN270,"○","×"),"×")),"")</f>
        <v>○</v>
      </c>
      <c r="AP268" s="52">
        <v>15</v>
      </c>
      <c r="AQ268" s="53" t="str">
        <f t="shared" si="59"/>
        <v>-</v>
      </c>
      <c r="AR268" s="54">
        <v>17</v>
      </c>
      <c r="AS268" s="322" t="str">
        <f>IF(AP268&lt;&gt;"",IF(AP268&gt;AR268,IF(AP269&gt;AR269,"○",IF(AP270&gt;AR270,"○","×")),IF(AP269&gt;AR269,IF(AP270&gt;AR270,"○","×"),"×")),"")</f>
        <v>×</v>
      </c>
      <c r="AT268" s="398" t="s">
        <v>252</v>
      </c>
      <c r="AU268" s="399"/>
      <c r="AV268" s="399"/>
      <c r="AW268" s="400"/>
      <c r="AX268" s="26"/>
      <c r="AY268" s="25"/>
      <c r="AZ268" s="23"/>
      <c r="BA268" s="25"/>
      <c r="BB268" s="23"/>
      <c r="BC268" s="29"/>
      <c r="BD268" s="23"/>
      <c r="BE268" s="23"/>
      <c r="BF268" s="29"/>
    </row>
    <row r="269" spans="2:58" ht="10.5" customHeight="1">
      <c r="B269" s="353"/>
      <c r="C269" s="353"/>
      <c r="D269" s="353"/>
      <c r="E269" s="353"/>
      <c r="F269" s="353"/>
      <c r="G269" s="353"/>
      <c r="H269" s="9"/>
      <c r="I269" s="100"/>
      <c r="J269" s="100"/>
      <c r="K269" s="100"/>
      <c r="L269" s="100"/>
      <c r="M269" s="9"/>
      <c r="N269" s="9"/>
      <c r="O269" s="9"/>
      <c r="P269" s="294" t="str">
        <f>AB275</f>
        <v>川上梨絵</v>
      </c>
      <c r="Q269" s="295"/>
      <c r="R269" s="295"/>
      <c r="S269" s="295"/>
      <c r="T269" s="295"/>
      <c r="U269" s="298" t="str">
        <f>AC275</f>
        <v>土居ｸﾗﾌﾞ</v>
      </c>
      <c r="V269" s="298"/>
      <c r="W269" s="298"/>
      <c r="X269" s="298"/>
      <c r="Y269" s="299"/>
      <c r="Z269" s="6"/>
      <c r="AA269" s="6"/>
      <c r="AB269" s="224" t="s">
        <v>72</v>
      </c>
      <c r="AC269" s="225" t="s">
        <v>70</v>
      </c>
      <c r="AD269" s="62">
        <f>IF(AJ266="","",AJ266)</f>
        <v>15</v>
      </c>
      <c r="AE269" s="53" t="str">
        <f t="shared" si="60"/>
        <v>-</v>
      </c>
      <c r="AF269" s="18">
        <f>IF(AH266="","",AH266)</f>
        <v>12</v>
      </c>
      <c r="AG269" s="330" t="str">
        <f>IF(AI266="","",AI266)</f>
        <v>-</v>
      </c>
      <c r="AH269" s="343"/>
      <c r="AI269" s="312"/>
      <c r="AJ269" s="312"/>
      <c r="AK269" s="313"/>
      <c r="AL269" s="52">
        <v>15</v>
      </c>
      <c r="AM269" s="53" t="str">
        <f t="shared" si="58"/>
        <v>-</v>
      </c>
      <c r="AN269" s="54">
        <v>13</v>
      </c>
      <c r="AO269" s="318"/>
      <c r="AP269" s="52">
        <v>9</v>
      </c>
      <c r="AQ269" s="53" t="str">
        <f t="shared" si="59"/>
        <v>-</v>
      </c>
      <c r="AR269" s="54">
        <v>15</v>
      </c>
      <c r="AS269" s="321"/>
      <c r="AT269" s="368"/>
      <c r="AU269" s="369"/>
      <c r="AV269" s="369"/>
      <c r="AW269" s="370"/>
      <c r="AX269" s="26"/>
      <c r="AY269" s="37">
        <f>COUNTIF(AD268:AS270,"○")</f>
        <v>2</v>
      </c>
      <c r="AZ269" s="38">
        <f>COUNTIF(AD268:AS270,"×")</f>
        <v>1</v>
      </c>
      <c r="BA269" s="31">
        <f>(IF((AD268&gt;AF268),1,0))+(IF((AD269&gt;AF269),1,0))+(IF((AD270&gt;AF270),1,0))+(IF((AH268&gt;AJ268),1,0))+(IF((AH269&gt;AJ269),1,0))+(IF((AH270&gt;AJ270),1,0))+(IF((AL268&gt;AN268),1,0))+(IF((AL269&gt;AN269),1,0))+(IF((AL270&gt;AN270),1,0))+(IF((AP268&gt;AR268),1,0))+(IF((AP269&gt;AR269),1,0))+(IF((AP270&gt;AR270),1,0))</f>
        <v>4</v>
      </c>
      <c r="BB269" s="32">
        <f>(IF((AD268&lt;AF268),1,0))+(IF((AD269&lt;AF269),1,0))+(IF((AD270&lt;AF270),1,0))+(IF((AH268&lt;AJ268),1,0))+(IF((AH269&lt;AJ269),1,0))+(IF((AH270&lt;AJ270),1,0))+(IF((AL268&lt;AN268),1,0))+(IF((AL269&lt;AN269),1,0))+(IF((AL270&lt;AN270),1,0))+(IF((AP268&lt;AR268),1,0))+(IF((AP269&lt;AR269),1,0))+(IF((AP270&lt;AR270),1,0))</f>
        <v>2</v>
      </c>
      <c r="BC269" s="33">
        <f>BA269-BB269</f>
        <v>2</v>
      </c>
      <c r="BD269" s="38">
        <f>SUM(AD268:AD270,AH268:AH270,AL268:AL270,AP268:AP270)</f>
        <v>85</v>
      </c>
      <c r="BE269" s="38">
        <f>SUM(AF268:AF270,AJ268:AJ270,AN268:AN270,AR268:AR270)</f>
        <v>80</v>
      </c>
      <c r="BF269" s="39">
        <f>BD269-BE269</f>
        <v>5</v>
      </c>
    </row>
    <row r="270" spans="2:58" ht="10.5" customHeight="1">
      <c r="B270" s="9"/>
      <c r="C270" s="9"/>
      <c r="D270" s="119"/>
      <c r="E270" s="119"/>
      <c r="F270" s="119"/>
      <c r="G270" s="119"/>
      <c r="H270" s="9"/>
      <c r="I270" s="100"/>
      <c r="J270" s="100"/>
      <c r="K270" s="100"/>
      <c r="L270" s="100"/>
      <c r="M270" s="9"/>
      <c r="N270" s="9"/>
      <c r="O270" s="9"/>
      <c r="P270" s="296"/>
      <c r="Q270" s="297"/>
      <c r="R270" s="297"/>
      <c r="S270" s="297"/>
      <c r="T270" s="297"/>
      <c r="U270" s="300"/>
      <c r="V270" s="300"/>
      <c r="W270" s="300"/>
      <c r="X270" s="300"/>
      <c r="Y270" s="301"/>
      <c r="Z270" s="6"/>
      <c r="AA270" s="6"/>
      <c r="AB270" s="226"/>
      <c r="AC270" s="229"/>
      <c r="AD270" s="63">
        <f>IF(AJ267="","",AJ267)</f>
      </c>
      <c r="AE270" s="53">
        <f t="shared" si="60"/>
      </c>
      <c r="AF270" s="64">
        <f>IF(AH267="","",AH267)</f>
      </c>
      <c r="AG270" s="331">
        <f>IF(AI267="","",AI267)</f>
      </c>
      <c r="AH270" s="344"/>
      <c r="AI270" s="315"/>
      <c r="AJ270" s="315"/>
      <c r="AK270" s="316"/>
      <c r="AL270" s="59"/>
      <c r="AM270" s="53">
        <f t="shared" si="58"/>
      </c>
      <c r="AN270" s="60"/>
      <c r="AO270" s="319"/>
      <c r="AP270" s="59"/>
      <c r="AQ270" s="61">
        <f t="shared" si="59"/>
      </c>
      <c r="AR270" s="60"/>
      <c r="AS270" s="323"/>
      <c r="AT270" s="34">
        <f>AY269</f>
        <v>2</v>
      </c>
      <c r="AU270" s="35" t="s">
        <v>10</v>
      </c>
      <c r="AV270" s="35">
        <f>AZ269</f>
        <v>1</v>
      </c>
      <c r="AW270" s="36" t="s">
        <v>7</v>
      </c>
      <c r="AX270" s="26"/>
      <c r="AY270" s="45"/>
      <c r="AZ270" s="46"/>
      <c r="BA270" s="45"/>
      <c r="BB270" s="46"/>
      <c r="BC270" s="47"/>
      <c r="BD270" s="46"/>
      <c r="BE270" s="46"/>
      <c r="BF270" s="47"/>
    </row>
    <row r="271" spans="2:58" ht="10.5" customHeight="1">
      <c r="B271" s="9"/>
      <c r="C271" s="9"/>
      <c r="D271" s="119"/>
      <c r="E271" s="119"/>
      <c r="F271" s="119"/>
      <c r="G271" s="119"/>
      <c r="H271" s="9"/>
      <c r="I271" s="100"/>
      <c r="J271" s="100"/>
      <c r="K271" s="100"/>
      <c r="L271" s="100"/>
      <c r="M271" s="9"/>
      <c r="N271" s="9"/>
      <c r="O271" s="9"/>
      <c r="P271" s="304" t="s">
        <v>230</v>
      </c>
      <c r="Q271" s="304"/>
      <c r="R271" s="304"/>
      <c r="S271" s="304"/>
      <c r="T271" s="304"/>
      <c r="U271" s="304"/>
      <c r="V271" s="304"/>
      <c r="W271" s="304"/>
      <c r="X271" s="304"/>
      <c r="Y271" s="304"/>
      <c r="Z271" s="6"/>
      <c r="AA271" s="6"/>
      <c r="AB271" s="230" t="s">
        <v>216</v>
      </c>
      <c r="AC271" s="231" t="s">
        <v>25</v>
      </c>
      <c r="AD271" s="62">
        <f>IF(AN265="","",AN265)</f>
        <v>14</v>
      </c>
      <c r="AE271" s="65" t="str">
        <f t="shared" si="60"/>
        <v>-</v>
      </c>
      <c r="AF271" s="18">
        <f>IF(AL265="","",AL265)</f>
        <v>16</v>
      </c>
      <c r="AG271" s="329" t="str">
        <f>IF(AO265="","",IF(AO265="○","×",IF(AO265="×","○")))</f>
        <v>○</v>
      </c>
      <c r="AH271" s="66">
        <f>IF(AN268="","",AN268)</f>
        <v>9</v>
      </c>
      <c r="AI271" s="53" t="str">
        <f aca="true" t="shared" si="61" ref="AI271:AI276">IF(AH271="","","-")</f>
        <v>-</v>
      </c>
      <c r="AJ271" s="18">
        <f>IF(AL268="","",AL268)</f>
        <v>15</v>
      </c>
      <c r="AK271" s="329" t="str">
        <f>IF(AO268="","",IF(AO268="○","×",IF(AO268="×","○")))</f>
        <v>×</v>
      </c>
      <c r="AL271" s="340"/>
      <c r="AM271" s="341"/>
      <c r="AN271" s="341"/>
      <c r="AO271" s="342"/>
      <c r="AP271" s="52">
        <v>5</v>
      </c>
      <c r="AQ271" s="53" t="str">
        <f t="shared" si="59"/>
        <v>-</v>
      </c>
      <c r="AR271" s="54">
        <v>15</v>
      </c>
      <c r="AS271" s="321" t="str">
        <f>IF(AP271&lt;&gt;"",IF(AP271&gt;AR271,IF(AP272&gt;AR272,"○",IF(AP273&gt;AR273,"○","×")),IF(AP272&gt;AR272,IF(AP273&gt;AR273,"○","×"),"×")),"")</f>
        <v>×</v>
      </c>
      <c r="AT271" s="398" t="s">
        <v>259</v>
      </c>
      <c r="AU271" s="399"/>
      <c r="AV271" s="399"/>
      <c r="AW271" s="400"/>
      <c r="AX271" s="26"/>
      <c r="AY271" s="37"/>
      <c r="AZ271" s="38"/>
      <c r="BA271" s="37"/>
      <c r="BB271" s="38"/>
      <c r="BC271" s="39"/>
      <c r="BD271" s="38"/>
      <c r="BE271" s="38"/>
      <c r="BF271" s="39"/>
    </row>
    <row r="272" spans="2:58" ht="10.5" customHeight="1">
      <c r="B272" s="9"/>
      <c r="C272" s="9"/>
      <c r="D272" s="119"/>
      <c r="E272" s="119"/>
      <c r="F272" s="119"/>
      <c r="G272" s="119"/>
      <c r="H272" s="9"/>
      <c r="I272" s="100"/>
      <c r="J272" s="100"/>
      <c r="K272" s="100"/>
      <c r="L272" s="100"/>
      <c r="M272" s="9"/>
      <c r="N272" s="9"/>
      <c r="O272" s="9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6"/>
      <c r="AA272" s="6"/>
      <c r="AB272" s="230" t="s">
        <v>217</v>
      </c>
      <c r="AC272" s="235" t="s">
        <v>25</v>
      </c>
      <c r="AD272" s="62">
        <f>IF(AN266="","",AN266)</f>
        <v>15</v>
      </c>
      <c r="AE272" s="53" t="str">
        <f t="shared" si="60"/>
        <v>-</v>
      </c>
      <c r="AF272" s="18">
        <f>IF(AL266="","",AL266)</f>
        <v>6</v>
      </c>
      <c r="AG272" s="330">
        <f>IF(AI269="","",AI269)</f>
      </c>
      <c r="AH272" s="66">
        <f>IF(AN269="","",AN269)</f>
        <v>13</v>
      </c>
      <c r="AI272" s="53" t="str">
        <f t="shared" si="61"/>
        <v>-</v>
      </c>
      <c r="AJ272" s="18">
        <f>IF(AL269="","",AL269)</f>
        <v>15</v>
      </c>
      <c r="AK272" s="330" t="str">
        <f>IF(AM269="","",AM269)</f>
        <v>-</v>
      </c>
      <c r="AL272" s="343"/>
      <c r="AM272" s="312"/>
      <c r="AN272" s="312"/>
      <c r="AO272" s="313"/>
      <c r="AP272" s="52">
        <v>5</v>
      </c>
      <c r="AQ272" s="53" t="str">
        <f t="shared" si="59"/>
        <v>-</v>
      </c>
      <c r="AR272" s="54">
        <v>15</v>
      </c>
      <c r="AS272" s="321"/>
      <c r="AT272" s="368"/>
      <c r="AU272" s="369"/>
      <c r="AV272" s="369"/>
      <c r="AW272" s="370"/>
      <c r="AX272" s="26"/>
      <c r="AY272" s="37">
        <f>COUNTIF(AD271:AS273,"○")</f>
        <v>1</v>
      </c>
      <c r="AZ272" s="38">
        <f>COUNTIF(AD271:AS273,"×")</f>
        <v>2</v>
      </c>
      <c r="BA272" s="31">
        <f>(IF((AD271&gt;AF271),1,0))+(IF((AD272&gt;AF272),1,0))+(IF((AD273&gt;AF273),1,0))+(IF((AH271&gt;AJ271),1,0))+(IF((AH272&gt;AJ272),1,0))+(IF((AH273&gt;AJ273),1,0))+(IF((AL271&gt;AN271),1,0))+(IF((AL272&gt;AN272),1,0))+(IF((AL273&gt;AN273),1,0))+(IF((AP271&gt;AR271),1,0))+(IF((AP272&gt;AR272),1,0))+(IF((AP273&gt;AR273),1,0))</f>
        <v>2</v>
      </c>
      <c r="BB272" s="32">
        <f>(IF((AD271&lt;AF271),1,0))+(IF((AD272&lt;AF272),1,0))+(IF((AD273&lt;AF273),1,0))+(IF((AH271&lt;AJ271),1,0))+(IF((AH272&lt;AJ272),1,0))+(IF((AH273&lt;AJ273),1,0))+(IF((AL271&lt;AN271),1,0))+(IF((AL272&lt;AN272),1,0))+(IF((AL273&lt;AN273),1,0))+(IF((AP271&lt;AR271),1,0))+(IF((AP272&lt;AR272),1,0))+(IF((AP273&lt;AR273),1,0))</f>
        <v>5</v>
      </c>
      <c r="BC272" s="33">
        <f>BA272-BB272</f>
        <v>-3</v>
      </c>
      <c r="BD272" s="38">
        <f>SUM(AD271:AD273,AH271:AH273,AL271:AL273,AP271:AP273)</f>
        <v>76</v>
      </c>
      <c r="BE272" s="38">
        <f>SUM(AF271:AF273,AJ271:AJ273,AN271:AN273,AR271:AR273)</f>
        <v>90</v>
      </c>
      <c r="BF272" s="39">
        <f>BD272-BE272</f>
        <v>-14</v>
      </c>
    </row>
    <row r="273" spans="2:58" ht="10.5" customHeight="1">
      <c r="B273" s="9"/>
      <c r="C273" s="9"/>
      <c r="D273" s="119"/>
      <c r="E273" s="119"/>
      <c r="F273" s="119"/>
      <c r="G273" s="119"/>
      <c r="H273" s="9"/>
      <c r="I273" s="100"/>
      <c r="J273" s="100"/>
      <c r="K273" s="100"/>
      <c r="L273" s="100"/>
      <c r="M273" s="9"/>
      <c r="N273" s="9"/>
      <c r="O273" s="9"/>
      <c r="P273" s="294" t="str">
        <f>AB268</f>
        <v>尾崎麻衣</v>
      </c>
      <c r="Q273" s="295"/>
      <c r="R273" s="295"/>
      <c r="S273" s="295"/>
      <c r="T273" s="295"/>
      <c r="U273" s="298" t="str">
        <f>AC268</f>
        <v>ﾁｰﾑﾌﾞﾁｽﾀ</v>
      </c>
      <c r="V273" s="298"/>
      <c r="W273" s="298"/>
      <c r="X273" s="298"/>
      <c r="Y273" s="299"/>
      <c r="Z273" s="6"/>
      <c r="AA273" s="6"/>
      <c r="AB273" s="226"/>
      <c r="AC273" s="236"/>
      <c r="AD273" s="63">
        <f>IF(AN267="","",AN267)</f>
        <v>15</v>
      </c>
      <c r="AE273" s="61" t="str">
        <f t="shared" si="60"/>
        <v>-</v>
      </c>
      <c r="AF273" s="64">
        <f>IF(AL267="","",AL267)</f>
        <v>8</v>
      </c>
      <c r="AG273" s="331">
        <f>IF(AI270="","",AI270)</f>
      </c>
      <c r="AH273" s="67">
        <f>IF(AN270="","",AN270)</f>
      </c>
      <c r="AI273" s="53">
        <f t="shared" si="61"/>
      </c>
      <c r="AJ273" s="64">
        <f>IF(AL270="","",AL270)</f>
      </c>
      <c r="AK273" s="331">
        <f>IF(AM270="","",AM270)</f>
      </c>
      <c r="AL273" s="344"/>
      <c r="AM273" s="315"/>
      <c r="AN273" s="315"/>
      <c r="AO273" s="316"/>
      <c r="AP273" s="59"/>
      <c r="AQ273" s="53">
        <f t="shared" si="59"/>
      </c>
      <c r="AR273" s="60"/>
      <c r="AS273" s="323"/>
      <c r="AT273" s="34">
        <f>AY272</f>
        <v>1</v>
      </c>
      <c r="AU273" s="35" t="s">
        <v>10</v>
      </c>
      <c r="AV273" s="35">
        <f>AZ272</f>
        <v>2</v>
      </c>
      <c r="AW273" s="36" t="s">
        <v>7</v>
      </c>
      <c r="AX273" s="26"/>
      <c r="AY273" s="37"/>
      <c r="AZ273" s="38"/>
      <c r="BA273" s="37"/>
      <c r="BB273" s="38"/>
      <c r="BC273" s="39"/>
      <c r="BD273" s="38"/>
      <c r="BE273" s="38"/>
      <c r="BF273" s="39"/>
    </row>
    <row r="274" spans="2:58" ht="10.5" customHeight="1">
      <c r="B274" s="9"/>
      <c r="C274" s="9"/>
      <c r="D274" s="119"/>
      <c r="E274" s="119"/>
      <c r="F274" s="119"/>
      <c r="G274" s="119"/>
      <c r="H274" s="9"/>
      <c r="I274" s="100"/>
      <c r="J274" s="100"/>
      <c r="K274" s="100"/>
      <c r="L274" s="100"/>
      <c r="M274" s="9"/>
      <c r="N274" s="9"/>
      <c r="O274" s="9"/>
      <c r="P274" s="296"/>
      <c r="Q274" s="297"/>
      <c r="R274" s="297"/>
      <c r="S274" s="297"/>
      <c r="T274" s="297"/>
      <c r="U274" s="300"/>
      <c r="V274" s="300"/>
      <c r="W274" s="300"/>
      <c r="X274" s="300"/>
      <c r="Y274" s="301"/>
      <c r="Z274" s="6"/>
      <c r="AA274" s="6"/>
      <c r="AB274" s="230" t="s">
        <v>218</v>
      </c>
      <c r="AC274" s="231" t="s">
        <v>145</v>
      </c>
      <c r="AD274" s="62">
        <f>IF(AR265="","",AR265)</f>
        <v>15</v>
      </c>
      <c r="AE274" s="53" t="str">
        <f t="shared" si="60"/>
        <v>-</v>
      </c>
      <c r="AF274" s="18">
        <f>IF(AP265="","",AP265)</f>
        <v>5</v>
      </c>
      <c r="AG274" s="329" t="str">
        <f>IF(AS265="","",IF(AS265="○","×",IF(AS265="×","○")))</f>
        <v>○</v>
      </c>
      <c r="AH274" s="66">
        <f>IF(AR268="","",AR268)</f>
        <v>17</v>
      </c>
      <c r="AI274" s="65" t="str">
        <f t="shared" si="61"/>
        <v>-</v>
      </c>
      <c r="AJ274" s="18">
        <f>IF(AP268="","",AP268)</f>
        <v>15</v>
      </c>
      <c r="AK274" s="329" t="str">
        <f>IF(AS268="","",IF(AS268="○","×",IF(AS268="×","○")))</f>
        <v>○</v>
      </c>
      <c r="AL274" s="68">
        <f>IF(AR271="","",AR271)</f>
        <v>15</v>
      </c>
      <c r="AM274" s="53" t="str">
        <f>IF(AL274="","","-")</f>
        <v>-</v>
      </c>
      <c r="AN274" s="22">
        <f>IF(AP271="","",AP271)</f>
        <v>5</v>
      </c>
      <c r="AO274" s="329" t="str">
        <f>IF(AS271="","",IF(AS271="○","×",IF(AS271="×","○")))</f>
        <v>○</v>
      </c>
      <c r="AP274" s="340"/>
      <c r="AQ274" s="341"/>
      <c r="AR274" s="341"/>
      <c r="AS274" s="401"/>
      <c r="AT274" s="398" t="s">
        <v>250</v>
      </c>
      <c r="AU274" s="399"/>
      <c r="AV274" s="399"/>
      <c r="AW274" s="400"/>
      <c r="AX274" s="26"/>
      <c r="AY274" s="25"/>
      <c r="AZ274" s="23"/>
      <c r="BA274" s="25"/>
      <c r="BB274" s="23"/>
      <c r="BC274" s="29"/>
      <c r="BD274" s="23"/>
      <c r="BE274" s="23"/>
      <c r="BF274" s="29"/>
    </row>
    <row r="275" spans="2:58" ht="10.5" customHeight="1">
      <c r="B275" s="9"/>
      <c r="C275" s="9"/>
      <c r="D275" s="119"/>
      <c r="E275" s="119"/>
      <c r="F275" s="119"/>
      <c r="G275" s="119"/>
      <c r="H275" s="9"/>
      <c r="I275" s="100"/>
      <c r="J275" s="100"/>
      <c r="K275" s="100"/>
      <c r="L275" s="100"/>
      <c r="M275" s="9"/>
      <c r="N275" s="9"/>
      <c r="O275" s="9"/>
      <c r="P275" s="294" t="str">
        <f>AB269</f>
        <v>横垣早織</v>
      </c>
      <c r="Q275" s="295"/>
      <c r="R275" s="295"/>
      <c r="S275" s="295"/>
      <c r="T275" s="295"/>
      <c r="U275" s="298" t="str">
        <f>AC269</f>
        <v>ＫＢＣ</v>
      </c>
      <c r="V275" s="298"/>
      <c r="W275" s="298"/>
      <c r="X275" s="298"/>
      <c r="Y275" s="299"/>
      <c r="Z275" s="6"/>
      <c r="AA275" s="6"/>
      <c r="AB275" s="230" t="s">
        <v>219</v>
      </c>
      <c r="AC275" s="225" t="s">
        <v>12</v>
      </c>
      <c r="AD275" s="62">
        <f>IF(AR266="","",AR266)</f>
        <v>15</v>
      </c>
      <c r="AE275" s="53" t="str">
        <f t="shared" si="60"/>
        <v>-</v>
      </c>
      <c r="AF275" s="18">
        <f>IF(AP266="","",AP266)</f>
        <v>10</v>
      </c>
      <c r="AG275" s="330" t="str">
        <f>IF(AI272="","",AI272)</f>
        <v>-</v>
      </c>
      <c r="AH275" s="66">
        <f>IF(AR269="","",AR269)</f>
        <v>15</v>
      </c>
      <c r="AI275" s="53" t="str">
        <f t="shared" si="61"/>
        <v>-</v>
      </c>
      <c r="AJ275" s="18">
        <f>IF(AP269="","",AP269)</f>
        <v>9</v>
      </c>
      <c r="AK275" s="330">
        <f>IF(AM272="","",AM272)</f>
      </c>
      <c r="AL275" s="66">
        <f>IF(AR272="","",AR272)</f>
        <v>15</v>
      </c>
      <c r="AM275" s="53" t="str">
        <f>IF(AL275="","","-")</f>
        <v>-</v>
      </c>
      <c r="AN275" s="18">
        <f>IF(AP272="","",AP272)</f>
        <v>5</v>
      </c>
      <c r="AO275" s="330" t="str">
        <f>IF(AQ272="","",AQ272)</f>
        <v>-</v>
      </c>
      <c r="AP275" s="343"/>
      <c r="AQ275" s="312"/>
      <c r="AR275" s="312"/>
      <c r="AS275" s="402"/>
      <c r="AT275" s="368"/>
      <c r="AU275" s="369"/>
      <c r="AV275" s="369"/>
      <c r="AW275" s="370"/>
      <c r="AX275" s="26"/>
      <c r="AY275" s="37">
        <f>COUNTIF(AD274:AS276,"○")</f>
        <v>3</v>
      </c>
      <c r="AZ275" s="38">
        <f>COUNTIF(AD274:AS276,"×")</f>
        <v>0</v>
      </c>
      <c r="BA275" s="31">
        <f>(IF((AD274&gt;AF274),1,0))+(IF((AD275&gt;AF275),1,0))+(IF((AD276&gt;AF276),1,0))+(IF((AH274&gt;AJ274),1,0))+(IF((AH275&gt;AJ275),1,0))+(IF((AH276&gt;AJ276),1,0))+(IF((AL274&gt;AN274),1,0))+(IF((AL275&gt;AN275),1,0))+(IF((AL276&gt;AN276),1,0))+(IF((AP274&gt;AR274),1,0))+(IF((AP275&gt;AR275),1,0))+(IF((AP276&gt;AR276),1,0))</f>
        <v>6</v>
      </c>
      <c r="BB275" s="32">
        <f>(IF((AD274&lt;AF274),1,0))+(IF((AD275&lt;AF275),1,0))+(IF((AD276&lt;AF276),1,0))+(IF((AH274&lt;AJ274),1,0))+(IF((AH275&lt;AJ275),1,0))+(IF((AH276&lt;AJ276),1,0))+(IF((AL274&lt;AN274),1,0))+(IF((AL275&lt;AN275),1,0))+(IF((AL276&lt;AN276),1,0))+(IF((AP274&lt;AR274),1,0))+(IF((AP275&lt;AR275),1,0))+(IF((AP276&lt;AR276),1,0))</f>
        <v>0</v>
      </c>
      <c r="BC275" s="33">
        <f>BA275-BB275</f>
        <v>6</v>
      </c>
      <c r="BD275" s="38">
        <f>SUM(AD274:AD276,AH274:AH276,AL274:AL276,AP274:AP276)</f>
        <v>92</v>
      </c>
      <c r="BE275" s="38">
        <f>SUM(AF274:AF276,AJ274:AJ276,AN274:AN276,AR274:AR276)</f>
        <v>49</v>
      </c>
      <c r="BF275" s="39">
        <f>BD275-BE275</f>
        <v>43</v>
      </c>
    </row>
    <row r="276" spans="2:58" ht="10.5" customHeight="1" thickBot="1">
      <c r="B276" s="9"/>
      <c r="C276" s="9"/>
      <c r="D276" s="119"/>
      <c r="E276" s="119"/>
      <c r="F276" s="119"/>
      <c r="G276" s="119"/>
      <c r="H276" s="9"/>
      <c r="I276" s="100"/>
      <c r="J276" s="100"/>
      <c r="K276" s="100"/>
      <c r="L276" s="100"/>
      <c r="M276" s="9"/>
      <c r="N276" s="9"/>
      <c r="O276" s="9"/>
      <c r="P276" s="296"/>
      <c r="Q276" s="297"/>
      <c r="R276" s="297"/>
      <c r="S276" s="297"/>
      <c r="T276" s="297"/>
      <c r="U276" s="300"/>
      <c r="V276" s="300"/>
      <c r="W276" s="300"/>
      <c r="X276" s="300"/>
      <c r="Y276" s="301"/>
      <c r="Z276" s="6"/>
      <c r="AA276" s="6"/>
      <c r="AB276" s="93"/>
      <c r="AC276" s="94"/>
      <c r="AD276" s="69">
        <f>IF(AR267="","",AR267)</f>
      </c>
      <c r="AE276" s="70">
        <f t="shared" si="60"/>
      </c>
      <c r="AF276" s="19">
        <f>IF(AP267="","",AP267)</f>
      </c>
      <c r="AG276" s="384">
        <f>IF(AI273="","",AI273)</f>
      </c>
      <c r="AH276" s="71">
        <f>IF(AR270="","",AR270)</f>
      </c>
      <c r="AI276" s="70">
        <f t="shared" si="61"/>
      </c>
      <c r="AJ276" s="19">
        <f>IF(AP270="","",AP270)</f>
      </c>
      <c r="AK276" s="384">
        <f>IF(AM273="","",AM273)</f>
      </c>
      <c r="AL276" s="71">
        <f>IF(AR273="","",AR273)</f>
      </c>
      <c r="AM276" s="70">
        <f>IF(AL276="","","-")</f>
      </c>
      <c r="AN276" s="19">
        <f>IF(AP273="","",AP273)</f>
      </c>
      <c r="AO276" s="384">
        <f>IF(AQ273="","",AQ273)</f>
      </c>
      <c r="AP276" s="381"/>
      <c r="AQ276" s="382"/>
      <c r="AR276" s="382"/>
      <c r="AS276" s="403"/>
      <c r="AT276" s="49">
        <f>AY275</f>
        <v>3</v>
      </c>
      <c r="AU276" s="50" t="s">
        <v>10</v>
      </c>
      <c r="AV276" s="50">
        <f>AZ275</f>
        <v>0</v>
      </c>
      <c r="AW276" s="51" t="s">
        <v>7</v>
      </c>
      <c r="AX276" s="26"/>
      <c r="AY276" s="45"/>
      <c r="AZ276" s="46"/>
      <c r="BA276" s="45"/>
      <c r="BB276" s="46"/>
      <c r="BC276" s="47"/>
      <c r="BD276" s="46"/>
      <c r="BE276" s="46"/>
      <c r="BF276" s="47"/>
    </row>
    <row r="277" spans="2:57" ht="10.5" customHeight="1">
      <c r="B277" s="9"/>
      <c r="C277" s="9"/>
      <c r="D277" s="119"/>
      <c r="E277" s="119"/>
      <c r="F277" s="119"/>
      <c r="G277" s="119"/>
      <c r="H277" s="9"/>
      <c r="I277" s="100"/>
      <c r="J277" s="100"/>
      <c r="K277" s="100"/>
      <c r="L277" s="100"/>
      <c r="M277" s="9"/>
      <c r="N277" s="9"/>
      <c r="O277" s="9"/>
      <c r="P277" s="9"/>
      <c r="Q277" s="9"/>
      <c r="R277" s="120"/>
      <c r="S277" s="120"/>
      <c r="T277" s="120"/>
      <c r="U277" s="120"/>
      <c r="V277" s="120"/>
      <c r="W277" s="6"/>
      <c r="X277" s="6"/>
      <c r="Y277" s="6"/>
      <c r="Z277" s="6"/>
      <c r="AA277" s="6"/>
      <c r="AB277" s="126"/>
      <c r="AC277" s="12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7"/>
      <c r="AU277" s="117"/>
      <c r="AV277" s="117"/>
      <c r="AW277" s="117"/>
      <c r="AY277" s="2"/>
      <c r="AZ277" s="2"/>
      <c r="BA277" s="2"/>
      <c r="BB277" s="2"/>
      <c r="BC277" s="2"/>
      <c r="BD277" s="2"/>
      <c r="BE277" s="2"/>
    </row>
    <row r="278" spans="2:57" ht="10.5" customHeight="1" thickBot="1">
      <c r="B278" s="9"/>
      <c r="C278" s="9"/>
      <c r="D278" s="119"/>
      <c r="E278" s="119"/>
      <c r="F278" s="119"/>
      <c r="G278" s="119"/>
      <c r="H278" s="9"/>
      <c r="I278" s="100"/>
      <c r="J278" s="100"/>
      <c r="K278" s="100"/>
      <c r="L278" s="100"/>
      <c r="M278" s="9"/>
      <c r="N278" s="9"/>
      <c r="O278" s="9"/>
      <c r="P278" s="9"/>
      <c r="Q278" s="9"/>
      <c r="R278" s="120"/>
      <c r="S278" s="120"/>
      <c r="T278" s="120"/>
      <c r="U278" s="120"/>
      <c r="V278" s="120"/>
      <c r="W278" s="6"/>
      <c r="X278" s="6"/>
      <c r="Y278" s="6"/>
      <c r="Z278" s="6"/>
      <c r="AA278" s="6"/>
      <c r="AB278" s="126"/>
      <c r="AC278" s="12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7"/>
      <c r="AU278" s="117"/>
      <c r="AV278" s="117"/>
      <c r="AW278" s="117"/>
      <c r="AY278" s="2"/>
      <c r="AZ278" s="2"/>
      <c r="BA278" s="2"/>
      <c r="BB278" s="2"/>
      <c r="BC278" s="2"/>
      <c r="BD278" s="2"/>
      <c r="BE278" s="2"/>
    </row>
    <row r="279" spans="2:57" ht="10.5" customHeight="1">
      <c r="B279" s="163"/>
      <c r="C279" s="163"/>
      <c r="D279" s="164"/>
      <c r="E279" s="164"/>
      <c r="F279" s="164"/>
      <c r="G279" s="164"/>
      <c r="H279" s="163"/>
      <c r="I279" s="165"/>
      <c r="J279" s="165"/>
      <c r="K279" s="165"/>
      <c r="L279" s="165"/>
      <c r="M279" s="163"/>
      <c r="N279" s="163"/>
      <c r="O279" s="163"/>
      <c r="P279" s="163"/>
      <c r="Q279" s="163"/>
      <c r="R279" s="166"/>
      <c r="S279" s="166"/>
      <c r="T279" s="166"/>
      <c r="U279" s="166"/>
      <c r="V279" s="166"/>
      <c r="W279" s="156"/>
      <c r="X279" s="156"/>
      <c r="Y279" s="156"/>
      <c r="Z279" s="156"/>
      <c r="AA279" s="156"/>
      <c r="AB279" s="167"/>
      <c r="AC279" s="16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68"/>
      <c r="AU279" s="168"/>
      <c r="AV279" s="168"/>
      <c r="AW279" s="168"/>
      <c r="AY279" s="2"/>
      <c r="AZ279" s="2"/>
      <c r="BA279" s="2"/>
      <c r="BB279" s="2"/>
      <c r="BC279" s="2"/>
      <c r="BD279" s="2"/>
      <c r="BE279" s="2"/>
    </row>
    <row r="280" spans="2:57" ht="10.5" customHeight="1" thickBot="1">
      <c r="B280" s="9"/>
      <c r="C280" s="9"/>
      <c r="D280" s="119"/>
      <c r="E280" s="119"/>
      <c r="F280" s="119"/>
      <c r="G280" s="119"/>
      <c r="H280" s="9"/>
      <c r="I280" s="100"/>
      <c r="J280" s="100"/>
      <c r="K280" s="100"/>
      <c r="L280" s="100"/>
      <c r="M280" s="9"/>
      <c r="N280" s="9"/>
      <c r="O280" s="9"/>
      <c r="P280" s="9"/>
      <c r="Q280" s="9"/>
      <c r="R280" s="120"/>
      <c r="S280" s="120"/>
      <c r="T280" s="120"/>
      <c r="U280" s="120"/>
      <c r="V280" s="120"/>
      <c r="W280" s="6"/>
      <c r="X280" s="6"/>
      <c r="Y280" s="6"/>
      <c r="Z280" s="6"/>
      <c r="AA280" s="6"/>
      <c r="AB280" s="126"/>
      <c r="AC280" s="12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7"/>
      <c r="AU280" s="117"/>
      <c r="AV280" s="117"/>
      <c r="AW280" s="117"/>
      <c r="AY280" s="2"/>
      <c r="AZ280" s="2"/>
      <c r="BA280" s="2"/>
      <c r="BB280" s="2"/>
      <c r="BC280" s="2"/>
      <c r="BD280" s="2"/>
      <c r="BE280" s="2"/>
    </row>
    <row r="281" spans="2:58" ht="10.5" customHeight="1">
      <c r="B281" s="351" t="s">
        <v>68</v>
      </c>
      <c r="C281" s="351"/>
      <c r="D281" s="351"/>
      <c r="E281" s="351"/>
      <c r="F281" s="351"/>
      <c r="G281" s="351"/>
      <c r="R281" s="120"/>
      <c r="S281" s="120"/>
      <c r="T281" s="120"/>
      <c r="U281" s="120"/>
      <c r="V281" s="120"/>
      <c r="W281" s="6"/>
      <c r="X281" s="6"/>
      <c r="Y281" s="6"/>
      <c r="Z281" s="6"/>
      <c r="AA281" s="6"/>
      <c r="AB281" s="345" t="s">
        <v>68</v>
      </c>
      <c r="AC281" s="346"/>
      <c r="AD281" s="328" t="str">
        <f>AB283</f>
        <v>大西彩楽</v>
      </c>
      <c r="AE281" s="325"/>
      <c r="AF281" s="325"/>
      <c r="AG281" s="326"/>
      <c r="AH281" s="324" t="str">
        <f>AB286</f>
        <v>正木テルヨ</v>
      </c>
      <c r="AI281" s="325"/>
      <c r="AJ281" s="325"/>
      <c r="AK281" s="326"/>
      <c r="AL281" s="324" t="str">
        <f>AB289</f>
        <v>石川安美</v>
      </c>
      <c r="AM281" s="325"/>
      <c r="AN281" s="325"/>
      <c r="AO281" s="326"/>
      <c r="AP281" s="324" t="str">
        <f>AB292</f>
        <v>三好杏果</v>
      </c>
      <c r="AQ281" s="325"/>
      <c r="AR281" s="325"/>
      <c r="AS281" s="327"/>
      <c r="AT281" s="394" t="s">
        <v>1</v>
      </c>
      <c r="AU281" s="395"/>
      <c r="AV281" s="395"/>
      <c r="AW281" s="396"/>
      <c r="AX281" s="26"/>
      <c r="AY281" s="332" t="s">
        <v>3</v>
      </c>
      <c r="AZ281" s="334"/>
      <c r="BA281" s="332" t="s">
        <v>4</v>
      </c>
      <c r="BB281" s="333"/>
      <c r="BC281" s="334"/>
      <c r="BD281" s="335" t="s">
        <v>5</v>
      </c>
      <c r="BE281" s="336"/>
      <c r="BF281" s="337"/>
    </row>
    <row r="282" spans="2:58" ht="10.5" customHeight="1" thickBot="1">
      <c r="B282" s="351"/>
      <c r="C282" s="351"/>
      <c r="D282" s="351"/>
      <c r="E282" s="351"/>
      <c r="F282" s="351"/>
      <c r="G282" s="351"/>
      <c r="R282" s="120"/>
      <c r="S282" s="120"/>
      <c r="T282" s="120"/>
      <c r="U282" s="120"/>
      <c r="V282" s="120"/>
      <c r="W282" s="6"/>
      <c r="X282" s="6"/>
      <c r="Y282" s="6"/>
      <c r="Z282" s="6"/>
      <c r="AA282" s="6"/>
      <c r="AB282" s="347"/>
      <c r="AC282" s="348"/>
      <c r="AD282" s="386" t="str">
        <f>AB284</f>
        <v>大西永遠</v>
      </c>
      <c r="AE282" s="387"/>
      <c r="AF282" s="387"/>
      <c r="AG282" s="388"/>
      <c r="AH282" s="389" t="str">
        <f>AB287</f>
        <v>正木伽奈</v>
      </c>
      <c r="AI282" s="387"/>
      <c r="AJ282" s="387"/>
      <c r="AK282" s="388"/>
      <c r="AL282" s="389" t="str">
        <f>AB290</f>
        <v>山中心路</v>
      </c>
      <c r="AM282" s="387"/>
      <c r="AN282" s="387"/>
      <c r="AO282" s="388"/>
      <c r="AP282" s="389" t="str">
        <f>AB293</f>
        <v>武村侑南</v>
      </c>
      <c r="AQ282" s="387"/>
      <c r="AR282" s="387"/>
      <c r="AS282" s="390"/>
      <c r="AT282" s="391" t="s">
        <v>2</v>
      </c>
      <c r="AU282" s="392"/>
      <c r="AV282" s="392"/>
      <c r="AW282" s="393"/>
      <c r="AX282" s="26"/>
      <c r="AY282" s="24" t="s">
        <v>6</v>
      </c>
      <c r="AZ282" s="20" t="s">
        <v>7</v>
      </c>
      <c r="BA282" s="24" t="s">
        <v>11</v>
      </c>
      <c r="BB282" s="20" t="s">
        <v>8</v>
      </c>
      <c r="BC282" s="21" t="s">
        <v>9</v>
      </c>
      <c r="BD282" s="20" t="s">
        <v>11</v>
      </c>
      <c r="BE282" s="20" t="s">
        <v>8</v>
      </c>
      <c r="BF282" s="21" t="s">
        <v>9</v>
      </c>
    </row>
    <row r="283" spans="2:58" ht="10.5" customHeight="1">
      <c r="B283" s="351"/>
      <c r="C283" s="351"/>
      <c r="D283" s="351"/>
      <c r="E283" s="351"/>
      <c r="F283" s="351"/>
      <c r="G283" s="351"/>
      <c r="P283" s="307" t="s">
        <v>232</v>
      </c>
      <c r="Q283" s="307"/>
      <c r="R283" s="307"/>
      <c r="S283" s="307"/>
      <c r="T283" s="307"/>
      <c r="U283" s="307"/>
      <c r="V283" s="307"/>
      <c r="W283" s="307"/>
      <c r="X283" s="307"/>
      <c r="Y283" s="307"/>
      <c r="Z283" s="6"/>
      <c r="AA283" s="6"/>
      <c r="AB283" s="224" t="s">
        <v>74</v>
      </c>
      <c r="AC283" s="225" t="s">
        <v>17</v>
      </c>
      <c r="AD283" s="308"/>
      <c r="AE283" s="309"/>
      <c r="AF283" s="309"/>
      <c r="AG283" s="310"/>
      <c r="AH283" s="52">
        <v>15</v>
      </c>
      <c r="AI283" s="53" t="str">
        <f>IF(AH283="","","-")</f>
        <v>-</v>
      </c>
      <c r="AJ283" s="54">
        <v>8</v>
      </c>
      <c r="AK283" s="317" t="str">
        <f>IF(AH283&lt;&gt;"",IF(AH283&gt;AJ283,IF(AH284&gt;AJ284,"○",IF(AH285&gt;AJ285,"○","×")),IF(AH284&gt;AJ284,IF(AH285&gt;AJ285,"○","×"),"×")),"")</f>
        <v>○</v>
      </c>
      <c r="AL283" s="52">
        <v>15</v>
      </c>
      <c r="AM283" s="55" t="str">
        <f aca="true" t="shared" si="62" ref="AM283:AM288">IF(AL283="","","-")</f>
        <v>-</v>
      </c>
      <c r="AN283" s="56">
        <v>10</v>
      </c>
      <c r="AO283" s="317" t="str">
        <f>IF(AL283&lt;&gt;"",IF(AL283&gt;AN283,IF(AL284&gt;AN284,"○",IF(AL285&gt;AN285,"○","×")),IF(AL284&gt;AN284,IF(AL285&gt;AN285,"○","×"),"×")),"")</f>
        <v>○</v>
      </c>
      <c r="AP283" s="57">
        <v>15</v>
      </c>
      <c r="AQ283" s="55" t="str">
        <f aca="true" t="shared" si="63" ref="AQ283:AQ291">IF(AP283="","","-")</f>
        <v>-</v>
      </c>
      <c r="AR283" s="54">
        <v>4</v>
      </c>
      <c r="AS283" s="320" t="str">
        <f>IF(AP283&lt;&gt;"",IF(AP283&gt;AR283,IF(AP284&gt;AR284,"○",IF(AP285&gt;AR285,"○","×")),IF(AP284&gt;AR284,IF(AP285&gt;AR285,"○","×"),"×")),"")</f>
        <v>○</v>
      </c>
      <c r="AT283" s="365" t="s">
        <v>250</v>
      </c>
      <c r="AU283" s="366"/>
      <c r="AV283" s="366"/>
      <c r="AW283" s="367"/>
      <c r="AX283" s="26"/>
      <c r="AY283" s="37"/>
      <c r="AZ283" s="38"/>
      <c r="BA283" s="25"/>
      <c r="BB283" s="23"/>
      <c r="BC283" s="29"/>
      <c r="BD283" s="38"/>
      <c r="BE283" s="38"/>
      <c r="BF283" s="39"/>
    </row>
    <row r="284" spans="2:58" ht="10.5" customHeight="1">
      <c r="B284" s="9"/>
      <c r="C284" s="9"/>
      <c r="D284" s="119"/>
      <c r="E284" s="119"/>
      <c r="F284" s="119"/>
      <c r="G284" s="119"/>
      <c r="H284" s="9"/>
      <c r="I284" s="100"/>
      <c r="J284" s="100"/>
      <c r="K284" s="100"/>
      <c r="L284" s="100"/>
      <c r="M284" s="9"/>
      <c r="N284" s="9"/>
      <c r="O284" s="9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6"/>
      <c r="AA284" s="6"/>
      <c r="AB284" s="224" t="s">
        <v>220</v>
      </c>
      <c r="AC284" s="225" t="s">
        <v>17</v>
      </c>
      <c r="AD284" s="311"/>
      <c r="AE284" s="312"/>
      <c r="AF284" s="312"/>
      <c r="AG284" s="313"/>
      <c r="AH284" s="52">
        <v>15</v>
      </c>
      <c r="AI284" s="53" t="str">
        <f>IF(AH284="","","-")</f>
        <v>-</v>
      </c>
      <c r="AJ284" s="58">
        <v>8</v>
      </c>
      <c r="AK284" s="318"/>
      <c r="AL284" s="52">
        <v>15</v>
      </c>
      <c r="AM284" s="53" t="str">
        <f t="shared" si="62"/>
        <v>-</v>
      </c>
      <c r="AN284" s="54">
        <v>3</v>
      </c>
      <c r="AO284" s="318"/>
      <c r="AP284" s="52">
        <v>15</v>
      </c>
      <c r="AQ284" s="53" t="str">
        <f t="shared" si="63"/>
        <v>-</v>
      </c>
      <c r="AR284" s="54">
        <v>6</v>
      </c>
      <c r="AS284" s="321"/>
      <c r="AT284" s="368"/>
      <c r="AU284" s="369"/>
      <c r="AV284" s="369"/>
      <c r="AW284" s="370"/>
      <c r="AX284" s="26"/>
      <c r="AY284" s="37">
        <f>COUNTIF(AD283:AS285,"○")</f>
        <v>3</v>
      </c>
      <c r="AZ284" s="38">
        <f>COUNTIF(AD283:AS285,"×")</f>
        <v>0</v>
      </c>
      <c r="BA284" s="31">
        <f>(IF((AD283&gt;AF283),1,0))+(IF((AD284&gt;AF284),1,0))+(IF((AD285&gt;AF285),1,0))+(IF((AH283&gt;AJ283),1,0))+(IF((AH284&gt;AJ284),1,0))+(IF((AH285&gt;AJ285),1,0))+(IF((AL283&gt;AN283),1,0))+(IF((AL284&gt;AN284),1,0))+(IF((AL285&gt;AN285),1,0))+(IF((AP283&gt;AR283),1,0))+(IF((AP284&gt;AR284),1,0))+(IF((AP285&gt;AR285),1,0))</f>
        <v>6</v>
      </c>
      <c r="BB284" s="32">
        <f>(IF((AD283&lt;AF283),1,0))+(IF((AD284&lt;AF284),1,0))+(IF((AD285&lt;AF285),1,0))+(IF((AH283&lt;AJ283),1,0))+(IF((AH284&lt;AJ284),1,0))+(IF((AH285&lt;AJ285),1,0))+(IF((AL283&lt;AN283),1,0))+(IF((AL284&lt;AN284),1,0))+(IF((AL285&lt;AN285),1,0))+(IF((AP283&lt;AR283),1,0))+(IF((AP284&lt;AR284),1,0))+(IF((AP285&lt;AR285),1,0))</f>
        <v>0</v>
      </c>
      <c r="BC284" s="33">
        <f>BA284-BB284</f>
        <v>6</v>
      </c>
      <c r="BD284" s="38">
        <f>SUM(AD283:AD285,AH283:AH285,AL283:AL285,AP283:AP285)</f>
        <v>90</v>
      </c>
      <c r="BE284" s="38">
        <f>SUM(AF283:AF285,AJ283:AJ285,AN283:AN285,AR283:AR285)</f>
        <v>39</v>
      </c>
      <c r="BF284" s="39">
        <f>BD284-BE284</f>
        <v>51</v>
      </c>
    </row>
    <row r="285" spans="2:58" ht="10.5" customHeight="1">
      <c r="B285" s="306" t="s">
        <v>226</v>
      </c>
      <c r="C285" s="306"/>
      <c r="D285" s="306"/>
      <c r="E285" s="306"/>
      <c r="F285" s="306"/>
      <c r="G285" s="306"/>
      <c r="H285" s="84"/>
      <c r="I285" s="84"/>
      <c r="J285" s="84"/>
      <c r="K285" s="84"/>
      <c r="L285" s="100"/>
      <c r="M285" s="9"/>
      <c r="N285" s="9"/>
      <c r="O285" s="9"/>
      <c r="P285" s="294" t="str">
        <f>AB283</f>
        <v>大西彩楽</v>
      </c>
      <c r="Q285" s="295"/>
      <c r="R285" s="295"/>
      <c r="S285" s="295"/>
      <c r="T285" s="295"/>
      <c r="U285" s="298" t="str">
        <f>AC283</f>
        <v>新宮中</v>
      </c>
      <c r="V285" s="298"/>
      <c r="W285" s="298"/>
      <c r="X285" s="298"/>
      <c r="Y285" s="299"/>
      <c r="Z285" s="6"/>
      <c r="AA285" s="6"/>
      <c r="AB285" s="226"/>
      <c r="AC285" s="227"/>
      <c r="AD285" s="314"/>
      <c r="AE285" s="315"/>
      <c r="AF285" s="315"/>
      <c r="AG285" s="316"/>
      <c r="AH285" s="59"/>
      <c r="AI285" s="53">
        <f>IF(AH285="","","-")</f>
      </c>
      <c r="AJ285" s="60"/>
      <c r="AK285" s="319"/>
      <c r="AL285" s="59"/>
      <c r="AM285" s="61">
        <f t="shared" si="62"/>
      </c>
      <c r="AN285" s="60"/>
      <c r="AO285" s="318"/>
      <c r="AP285" s="59"/>
      <c r="AQ285" s="61">
        <f t="shared" si="63"/>
      </c>
      <c r="AR285" s="60"/>
      <c r="AS285" s="321"/>
      <c r="AT285" s="34">
        <f>AY284</f>
        <v>3</v>
      </c>
      <c r="AU285" s="35" t="s">
        <v>10</v>
      </c>
      <c r="AV285" s="35">
        <f>AZ284</f>
        <v>0</v>
      </c>
      <c r="AW285" s="36" t="s">
        <v>7</v>
      </c>
      <c r="AX285" s="26"/>
      <c r="AY285" s="37"/>
      <c r="AZ285" s="38"/>
      <c r="BA285" s="37"/>
      <c r="BB285" s="38"/>
      <c r="BC285" s="39"/>
      <c r="BD285" s="38"/>
      <c r="BE285" s="38"/>
      <c r="BF285" s="39"/>
    </row>
    <row r="286" spans="2:58" ht="10.5" customHeight="1">
      <c r="B286" s="306"/>
      <c r="C286" s="306"/>
      <c r="D286" s="306"/>
      <c r="E286" s="306"/>
      <c r="F286" s="306"/>
      <c r="G286" s="306"/>
      <c r="H286" s="84"/>
      <c r="I286" s="84"/>
      <c r="J286" s="84"/>
      <c r="K286" s="84"/>
      <c r="L286" s="100"/>
      <c r="M286" s="9"/>
      <c r="N286" s="9"/>
      <c r="O286" s="9"/>
      <c r="P286" s="296"/>
      <c r="Q286" s="297"/>
      <c r="R286" s="297"/>
      <c r="S286" s="297"/>
      <c r="T286" s="297"/>
      <c r="U286" s="300"/>
      <c r="V286" s="300"/>
      <c r="W286" s="300"/>
      <c r="X286" s="300"/>
      <c r="Y286" s="301"/>
      <c r="Z286" s="6"/>
      <c r="AA286" s="6"/>
      <c r="AB286" s="224" t="s">
        <v>221</v>
      </c>
      <c r="AC286" s="228" t="s">
        <v>198</v>
      </c>
      <c r="AD286" s="62">
        <f>IF(AJ283="","",AJ283)</f>
        <v>8</v>
      </c>
      <c r="AE286" s="53" t="str">
        <f aca="true" t="shared" si="64" ref="AE286:AE294">IF(AD286="","","-")</f>
        <v>-</v>
      </c>
      <c r="AF286" s="18">
        <f>IF(AH283="","",AH283)</f>
        <v>15</v>
      </c>
      <c r="AG286" s="329" t="str">
        <f>IF(AK283="","",IF(AK283="○","×",IF(AK283="×","○")))</f>
        <v>×</v>
      </c>
      <c r="AH286" s="340"/>
      <c r="AI286" s="341"/>
      <c r="AJ286" s="341"/>
      <c r="AK286" s="342"/>
      <c r="AL286" s="52">
        <v>8</v>
      </c>
      <c r="AM286" s="53" t="str">
        <f t="shared" si="62"/>
        <v>-</v>
      </c>
      <c r="AN286" s="54">
        <v>15</v>
      </c>
      <c r="AO286" s="397" t="str">
        <f>IF(AL286&lt;&gt;"",IF(AL286&gt;AN286,IF(AL287&gt;AN287,"○",IF(AL288&gt;AN288,"○","×")),IF(AL287&gt;AN287,IF(AL288&gt;AN288,"○","×"),"×")),"")</f>
        <v>×</v>
      </c>
      <c r="AP286" s="52">
        <v>15</v>
      </c>
      <c r="AQ286" s="53" t="str">
        <f t="shared" si="63"/>
        <v>-</v>
      </c>
      <c r="AR286" s="54">
        <v>8</v>
      </c>
      <c r="AS286" s="322" t="str">
        <f>IF(AP286&lt;&gt;"",IF(AP286&gt;AR286,IF(AP287&gt;AR287,"○",IF(AP288&gt;AR288,"○","×")),IF(AP287&gt;AR287,IF(AP288&gt;AR288,"○","×"),"×")),"")</f>
        <v>○</v>
      </c>
      <c r="AT286" s="398" t="s">
        <v>259</v>
      </c>
      <c r="AU286" s="399"/>
      <c r="AV286" s="399"/>
      <c r="AW286" s="400"/>
      <c r="AX286" s="26"/>
      <c r="AY286" s="25"/>
      <c r="AZ286" s="23"/>
      <c r="BA286" s="25"/>
      <c r="BB286" s="23"/>
      <c r="BC286" s="29"/>
      <c r="BD286" s="23"/>
      <c r="BE286" s="23"/>
      <c r="BF286" s="29"/>
    </row>
    <row r="287" spans="2:58" ht="10.5" customHeight="1">
      <c r="B287" s="306"/>
      <c r="C287" s="306"/>
      <c r="D287" s="306"/>
      <c r="E287" s="306"/>
      <c r="F287" s="306"/>
      <c r="G287" s="306"/>
      <c r="H287" s="84"/>
      <c r="I287" s="84"/>
      <c r="J287" s="84"/>
      <c r="K287" s="84"/>
      <c r="L287" s="100"/>
      <c r="M287" s="9"/>
      <c r="N287" s="9"/>
      <c r="O287" s="9"/>
      <c r="P287" s="294" t="str">
        <f>AB284</f>
        <v>大西永遠</v>
      </c>
      <c r="Q287" s="295"/>
      <c r="R287" s="295"/>
      <c r="S287" s="295"/>
      <c r="T287" s="295"/>
      <c r="U287" s="298" t="str">
        <f>AC284</f>
        <v>新宮中</v>
      </c>
      <c r="V287" s="298"/>
      <c r="W287" s="298"/>
      <c r="X287" s="298"/>
      <c r="Y287" s="299"/>
      <c r="Z287" s="6"/>
      <c r="AA287" s="6"/>
      <c r="AB287" s="224" t="s">
        <v>222</v>
      </c>
      <c r="AC287" s="225" t="s">
        <v>198</v>
      </c>
      <c r="AD287" s="62">
        <f>IF(AJ284="","",AJ284)</f>
        <v>8</v>
      </c>
      <c r="AE287" s="53" t="str">
        <f t="shared" si="64"/>
        <v>-</v>
      </c>
      <c r="AF287" s="18">
        <f>IF(AH284="","",AH284)</f>
        <v>15</v>
      </c>
      <c r="AG287" s="330" t="str">
        <f>IF(AI284="","",AI284)</f>
        <v>-</v>
      </c>
      <c r="AH287" s="343"/>
      <c r="AI287" s="312"/>
      <c r="AJ287" s="312"/>
      <c r="AK287" s="313"/>
      <c r="AL287" s="52">
        <v>10</v>
      </c>
      <c r="AM287" s="53" t="str">
        <f t="shared" si="62"/>
        <v>-</v>
      </c>
      <c r="AN287" s="54">
        <v>15</v>
      </c>
      <c r="AO287" s="318"/>
      <c r="AP287" s="52">
        <v>15</v>
      </c>
      <c r="AQ287" s="53" t="str">
        <f t="shared" si="63"/>
        <v>-</v>
      </c>
      <c r="AR287" s="54">
        <v>7</v>
      </c>
      <c r="AS287" s="321"/>
      <c r="AT287" s="368"/>
      <c r="AU287" s="369"/>
      <c r="AV287" s="369"/>
      <c r="AW287" s="370"/>
      <c r="AX287" s="26"/>
      <c r="AY287" s="37">
        <f>COUNTIF(AD286:AS288,"○")</f>
        <v>1</v>
      </c>
      <c r="AZ287" s="38">
        <f>COUNTIF(AD286:AS288,"×")</f>
        <v>2</v>
      </c>
      <c r="BA287" s="31">
        <f>(IF((AD286&gt;AF286),1,0))+(IF((AD287&gt;AF287),1,0))+(IF((AD288&gt;AF288),1,0))+(IF((AH286&gt;AJ286),1,0))+(IF((AH287&gt;AJ287),1,0))+(IF((AH288&gt;AJ288),1,0))+(IF((AL286&gt;AN286),1,0))+(IF((AL287&gt;AN287),1,0))+(IF((AL288&gt;AN288),1,0))+(IF((AP286&gt;AR286),1,0))+(IF((AP287&gt;AR287),1,0))+(IF((AP288&gt;AR288),1,0))</f>
        <v>2</v>
      </c>
      <c r="BB287" s="32">
        <f>(IF((AD286&lt;AF286),1,0))+(IF((AD287&lt;AF287),1,0))+(IF((AD288&lt;AF288),1,0))+(IF((AH286&lt;AJ286),1,0))+(IF((AH287&lt;AJ287),1,0))+(IF((AH288&lt;AJ288),1,0))+(IF((AL286&lt;AN286),1,0))+(IF((AL287&lt;AN287),1,0))+(IF((AL288&lt;AN288),1,0))+(IF((AP286&lt;AR286),1,0))+(IF((AP287&lt;AR287),1,0))+(IF((AP288&lt;AR288),1,0))</f>
        <v>4</v>
      </c>
      <c r="BC287" s="33">
        <f>BA287-BB287</f>
        <v>-2</v>
      </c>
      <c r="BD287" s="38">
        <f>SUM(AD286:AD288,AH286:AH288,AL286:AL288,AP286:AP288)</f>
        <v>64</v>
      </c>
      <c r="BE287" s="38">
        <f>SUM(AF286:AF288,AJ286:AJ288,AN286:AN288,AR286:AR288)</f>
        <v>75</v>
      </c>
      <c r="BF287" s="39">
        <f>BD287-BE287</f>
        <v>-11</v>
      </c>
    </row>
    <row r="288" spans="2:58" ht="10.5" customHeight="1">
      <c r="B288" s="9"/>
      <c r="C288" s="9"/>
      <c r="D288" s="119"/>
      <c r="E288" s="119"/>
      <c r="F288" s="119"/>
      <c r="G288" s="119"/>
      <c r="H288" s="9"/>
      <c r="I288" s="100"/>
      <c r="J288" s="100"/>
      <c r="K288" s="100"/>
      <c r="L288" s="100"/>
      <c r="M288" s="9"/>
      <c r="N288" s="9"/>
      <c r="O288" s="9"/>
      <c r="P288" s="296"/>
      <c r="Q288" s="297"/>
      <c r="R288" s="297"/>
      <c r="S288" s="297"/>
      <c r="T288" s="297"/>
      <c r="U288" s="300"/>
      <c r="V288" s="300"/>
      <c r="W288" s="300"/>
      <c r="X288" s="300"/>
      <c r="Y288" s="301"/>
      <c r="Z288" s="6"/>
      <c r="AA288" s="6"/>
      <c r="AB288" s="226"/>
      <c r="AC288" s="229"/>
      <c r="AD288" s="63">
        <f>IF(AJ285="","",AJ285)</f>
      </c>
      <c r="AE288" s="53">
        <f t="shared" si="64"/>
      </c>
      <c r="AF288" s="64">
        <f>IF(AH285="","",AH285)</f>
      </c>
      <c r="AG288" s="331">
        <f>IF(AI285="","",AI285)</f>
      </c>
      <c r="AH288" s="344"/>
      <c r="AI288" s="315"/>
      <c r="AJ288" s="315"/>
      <c r="AK288" s="316"/>
      <c r="AL288" s="59"/>
      <c r="AM288" s="53">
        <f t="shared" si="62"/>
      </c>
      <c r="AN288" s="60"/>
      <c r="AO288" s="319"/>
      <c r="AP288" s="59"/>
      <c r="AQ288" s="61">
        <f t="shared" si="63"/>
      </c>
      <c r="AR288" s="60"/>
      <c r="AS288" s="323"/>
      <c r="AT288" s="34">
        <f>AY287</f>
        <v>1</v>
      </c>
      <c r="AU288" s="35" t="s">
        <v>10</v>
      </c>
      <c r="AV288" s="35">
        <f>AZ287</f>
        <v>2</v>
      </c>
      <c r="AW288" s="36" t="s">
        <v>7</v>
      </c>
      <c r="AX288" s="26"/>
      <c r="AY288" s="45"/>
      <c r="AZ288" s="46"/>
      <c r="BA288" s="45"/>
      <c r="BB288" s="46"/>
      <c r="BC288" s="47"/>
      <c r="BD288" s="46"/>
      <c r="BE288" s="46"/>
      <c r="BF288" s="47"/>
    </row>
    <row r="289" spans="2:58" ht="10.5" customHeight="1">
      <c r="B289" s="9"/>
      <c r="C289" s="9"/>
      <c r="D289" s="119"/>
      <c r="E289" s="119"/>
      <c r="F289" s="119"/>
      <c r="G289" s="119"/>
      <c r="H289" s="9"/>
      <c r="I289" s="100"/>
      <c r="J289" s="100"/>
      <c r="K289" s="100"/>
      <c r="L289" s="100"/>
      <c r="M289" s="9"/>
      <c r="N289" s="9"/>
      <c r="O289" s="9"/>
      <c r="P289" s="304" t="s">
        <v>233</v>
      </c>
      <c r="Q289" s="304"/>
      <c r="R289" s="304"/>
      <c r="S289" s="304"/>
      <c r="T289" s="304"/>
      <c r="U289" s="304"/>
      <c r="V289" s="304"/>
      <c r="W289" s="304"/>
      <c r="X289" s="304"/>
      <c r="Y289" s="304"/>
      <c r="Z289" s="6"/>
      <c r="AA289" s="6"/>
      <c r="AB289" s="230" t="s">
        <v>223</v>
      </c>
      <c r="AC289" s="231" t="s">
        <v>145</v>
      </c>
      <c r="AD289" s="62">
        <f>IF(AN283="","",AN283)</f>
        <v>10</v>
      </c>
      <c r="AE289" s="65" t="str">
        <f t="shared" si="64"/>
        <v>-</v>
      </c>
      <c r="AF289" s="18">
        <f>IF(AL283="","",AL283)</f>
        <v>15</v>
      </c>
      <c r="AG289" s="329" t="str">
        <f>IF(AO283="","",IF(AO283="○","×",IF(AO283="×","○")))</f>
        <v>×</v>
      </c>
      <c r="AH289" s="66">
        <f>IF(AN286="","",AN286)</f>
        <v>15</v>
      </c>
      <c r="AI289" s="53" t="str">
        <f aca="true" t="shared" si="65" ref="AI289:AI294">IF(AH289="","","-")</f>
        <v>-</v>
      </c>
      <c r="AJ289" s="18">
        <f>IF(AL286="","",AL286)</f>
        <v>8</v>
      </c>
      <c r="AK289" s="329" t="str">
        <f>IF(AO286="","",IF(AO286="○","×",IF(AO286="×","○")))</f>
        <v>○</v>
      </c>
      <c r="AL289" s="340"/>
      <c r="AM289" s="341"/>
      <c r="AN289" s="341"/>
      <c r="AO289" s="342"/>
      <c r="AP289" s="52">
        <v>15</v>
      </c>
      <c r="AQ289" s="53" t="str">
        <f t="shared" si="63"/>
        <v>-</v>
      </c>
      <c r="AR289" s="54">
        <v>6</v>
      </c>
      <c r="AS289" s="321" t="str">
        <f>IF(AP289&lt;&gt;"",IF(AP289&gt;AR289,IF(AP290&gt;AR290,"○",IF(AP291&gt;AR291,"○","×")),IF(AP290&gt;AR290,IF(AP291&gt;AR291,"○","×"),"×")),"")</f>
        <v>○</v>
      </c>
      <c r="AT289" s="398" t="s">
        <v>252</v>
      </c>
      <c r="AU289" s="399"/>
      <c r="AV289" s="399"/>
      <c r="AW289" s="400"/>
      <c r="AX289" s="26"/>
      <c r="AY289" s="37"/>
      <c r="AZ289" s="38"/>
      <c r="BA289" s="37"/>
      <c r="BB289" s="38"/>
      <c r="BC289" s="39"/>
      <c r="BD289" s="38"/>
      <c r="BE289" s="38"/>
      <c r="BF289" s="39"/>
    </row>
    <row r="290" spans="2:58" ht="10.5" customHeight="1">
      <c r="B290" s="9"/>
      <c r="C290" s="9"/>
      <c r="D290" s="119"/>
      <c r="E290" s="119"/>
      <c r="F290" s="119"/>
      <c r="G290" s="119"/>
      <c r="H290" s="9"/>
      <c r="I290" s="100"/>
      <c r="J290" s="100"/>
      <c r="K290" s="100"/>
      <c r="L290" s="100"/>
      <c r="M290" s="9"/>
      <c r="N290" s="9"/>
      <c r="O290" s="9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6"/>
      <c r="AA290" s="6"/>
      <c r="AB290" s="230" t="s">
        <v>224</v>
      </c>
      <c r="AC290" s="235" t="s">
        <v>145</v>
      </c>
      <c r="AD290" s="62">
        <f>IF(AN284="","",AN284)</f>
        <v>3</v>
      </c>
      <c r="AE290" s="53" t="str">
        <f t="shared" si="64"/>
        <v>-</v>
      </c>
      <c r="AF290" s="18">
        <f>IF(AL284="","",AL284)</f>
        <v>15</v>
      </c>
      <c r="AG290" s="330">
        <f>IF(AI287="","",AI287)</f>
      </c>
      <c r="AH290" s="66">
        <f>IF(AN287="","",AN287)</f>
        <v>15</v>
      </c>
      <c r="AI290" s="53" t="str">
        <f t="shared" si="65"/>
        <v>-</v>
      </c>
      <c r="AJ290" s="18">
        <f>IF(AL287="","",AL287)</f>
        <v>10</v>
      </c>
      <c r="AK290" s="330" t="str">
        <f>IF(AM287="","",AM287)</f>
        <v>-</v>
      </c>
      <c r="AL290" s="343"/>
      <c r="AM290" s="312"/>
      <c r="AN290" s="312"/>
      <c r="AO290" s="313"/>
      <c r="AP290" s="52">
        <v>15</v>
      </c>
      <c r="AQ290" s="53" t="str">
        <f t="shared" si="63"/>
        <v>-</v>
      </c>
      <c r="AR290" s="54">
        <v>6</v>
      </c>
      <c r="AS290" s="321"/>
      <c r="AT290" s="368"/>
      <c r="AU290" s="369"/>
      <c r="AV290" s="369"/>
      <c r="AW290" s="370"/>
      <c r="AX290" s="26"/>
      <c r="AY290" s="37">
        <f>COUNTIF(AD289:AS291,"○")</f>
        <v>2</v>
      </c>
      <c r="AZ290" s="38">
        <f>COUNTIF(AD289:AS291,"×")</f>
        <v>1</v>
      </c>
      <c r="BA290" s="31">
        <f>(IF((AD289&gt;AF289),1,0))+(IF((AD290&gt;AF290),1,0))+(IF((AD291&gt;AF291),1,0))+(IF((AH289&gt;AJ289),1,0))+(IF((AH290&gt;AJ290),1,0))+(IF((AH291&gt;AJ291),1,0))+(IF((AL289&gt;AN289),1,0))+(IF((AL290&gt;AN290),1,0))+(IF((AL291&gt;AN291),1,0))+(IF((AP289&gt;AR289),1,0))+(IF((AP290&gt;AR290),1,0))+(IF((AP291&gt;AR291),1,0))</f>
        <v>4</v>
      </c>
      <c r="BB290" s="32">
        <f>(IF((AD289&lt;AF289),1,0))+(IF((AD290&lt;AF290),1,0))+(IF((AD291&lt;AF291),1,0))+(IF((AH289&lt;AJ289),1,0))+(IF((AH290&lt;AJ290),1,0))+(IF((AH291&lt;AJ291),1,0))+(IF((AL289&lt;AN289),1,0))+(IF((AL290&lt;AN290),1,0))+(IF((AL291&lt;AN291),1,0))+(IF((AP289&lt;AR289),1,0))+(IF((AP290&lt;AR290),1,0))+(IF((AP291&lt;AR291),1,0))</f>
        <v>2</v>
      </c>
      <c r="BC290" s="33">
        <f>BA290-BB290</f>
        <v>2</v>
      </c>
      <c r="BD290" s="38">
        <f>SUM(AD289:AD291,AH289:AH291,AL289:AL291,AP289:AP291)</f>
        <v>73</v>
      </c>
      <c r="BE290" s="38">
        <f>SUM(AF289:AF291,AJ289:AJ291,AN289:AN291,AR289:AR291)</f>
        <v>60</v>
      </c>
      <c r="BF290" s="39">
        <f>BD290-BE290</f>
        <v>13</v>
      </c>
    </row>
    <row r="291" spans="2:58" ht="10.5" customHeight="1">
      <c r="B291" s="9"/>
      <c r="C291" s="9"/>
      <c r="D291" s="119"/>
      <c r="E291" s="119"/>
      <c r="F291" s="119"/>
      <c r="G291" s="119"/>
      <c r="H291" s="9"/>
      <c r="I291" s="100"/>
      <c r="J291" s="100"/>
      <c r="K291" s="100"/>
      <c r="L291" s="100"/>
      <c r="M291" s="9"/>
      <c r="N291" s="9"/>
      <c r="O291" s="9"/>
      <c r="P291" s="294" t="str">
        <f>AB289</f>
        <v>石川安美</v>
      </c>
      <c r="Q291" s="295"/>
      <c r="R291" s="295"/>
      <c r="S291" s="295"/>
      <c r="T291" s="295"/>
      <c r="U291" s="298" t="str">
        <f>AC289</f>
        <v>土居中</v>
      </c>
      <c r="V291" s="298"/>
      <c r="W291" s="298"/>
      <c r="X291" s="298"/>
      <c r="Y291" s="299"/>
      <c r="Z291" s="6"/>
      <c r="AA291" s="6"/>
      <c r="AB291" s="226"/>
      <c r="AC291" s="237"/>
      <c r="AD291" s="63">
        <f>IF(AN285="","",AN285)</f>
      </c>
      <c r="AE291" s="61">
        <f t="shared" si="64"/>
      </c>
      <c r="AF291" s="64">
        <f>IF(AL285="","",AL285)</f>
      </c>
      <c r="AG291" s="331">
        <f>IF(AI288="","",AI288)</f>
      </c>
      <c r="AH291" s="67">
        <f>IF(AN288="","",AN288)</f>
      </c>
      <c r="AI291" s="53">
        <f t="shared" si="65"/>
      </c>
      <c r="AJ291" s="64">
        <f>IF(AL288="","",AL288)</f>
      </c>
      <c r="AK291" s="331">
        <f>IF(AM288="","",AM288)</f>
      </c>
      <c r="AL291" s="344"/>
      <c r="AM291" s="315"/>
      <c r="AN291" s="315"/>
      <c r="AO291" s="316"/>
      <c r="AP291" s="59"/>
      <c r="AQ291" s="53">
        <f t="shared" si="63"/>
      </c>
      <c r="AR291" s="60"/>
      <c r="AS291" s="323"/>
      <c r="AT291" s="34">
        <f>AY290</f>
        <v>2</v>
      </c>
      <c r="AU291" s="35" t="s">
        <v>10</v>
      </c>
      <c r="AV291" s="35">
        <f>AZ290</f>
        <v>1</v>
      </c>
      <c r="AW291" s="36" t="s">
        <v>7</v>
      </c>
      <c r="AX291" s="26"/>
      <c r="AY291" s="37"/>
      <c r="AZ291" s="38"/>
      <c r="BA291" s="37"/>
      <c r="BB291" s="38"/>
      <c r="BC291" s="39"/>
      <c r="BD291" s="38"/>
      <c r="BE291" s="38"/>
      <c r="BF291" s="39"/>
    </row>
    <row r="292" spans="2:58" ht="10.5" customHeight="1">
      <c r="B292" s="9"/>
      <c r="C292" s="9"/>
      <c r="D292" s="119"/>
      <c r="E292" s="119"/>
      <c r="F292" s="119"/>
      <c r="G292" s="119"/>
      <c r="H292" s="9"/>
      <c r="I292" s="100"/>
      <c r="J292" s="100"/>
      <c r="K292" s="100"/>
      <c r="L292" s="100"/>
      <c r="M292" s="9"/>
      <c r="N292" s="9"/>
      <c r="O292" s="9"/>
      <c r="P292" s="296"/>
      <c r="Q292" s="297"/>
      <c r="R292" s="297"/>
      <c r="S292" s="297"/>
      <c r="T292" s="297"/>
      <c r="U292" s="300"/>
      <c r="V292" s="300"/>
      <c r="W292" s="300"/>
      <c r="X292" s="300"/>
      <c r="Y292" s="301"/>
      <c r="Z292" s="6"/>
      <c r="AA292" s="6"/>
      <c r="AB292" s="230" t="s">
        <v>242</v>
      </c>
      <c r="AC292" s="231" t="s">
        <v>198</v>
      </c>
      <c r="AD292" s="62">
        <f>IF(AR283="","",AR283)</f>
        <v>4</v>
      </c>
      <c r="AE292" s="53" t="str">
        <f t="shared" si="64"/>
        <v>-</v>
      </c>
      <c r="AF292" s="18">
        <f>IF(AP283="","",AP283)</f>
        <v>15</v>
      </c>
      <c r="AG292" s="329" t="str">
        <f>IF(AS283="","",IF(AS283="○","×",IF(AS283="×","○")))</f>
        <v>×</v>
      </c>
      <c r="AH292" s="66">
        <f>IF(AR286="","",AR286)</f>
        <v>8</v>
      </c>
      <c r="AI292" s="65" t="str">
        <f t="shared" si="65"/>
        <v>-</v>
      </c>
      <c r="AJ292" s="18">
        <f>IF(AP286="","",AP286)</f>
        <v>15</v>
      </c>
      <c r="AK292" s="329" t="str">
        <f>IF(AS286="","",IF(AS286="○","×",IF(AS286="×","○")))</f>
        <v>×</v>
      </c>
      <c r="AL292" s="68">
        <f>IF(AR289="","",AR289)</f>
        <v>6</v>
      </c>
      <c r="AM292" s="53" t="str">
        <f>IF(AL292="","","-")</f>
        <v>-</v>
      </c>
      <c r="AN292" s="22">
        <f>IF(AP289="","",AP289)</f>
        <v>15</v>
      </c>
      <c r="AO292" s="329" t="str">
        <f>IF(AS289="","",IF(AS289="○","×",IF(AS289="×","○")))</f>
        <v>×</v>
      </c>
      <c r="AP292" s="340"/>
      <c r="AQ292" s="341"/>
      <c r="AR292" s="341"/>
      <c r="AS292" s="401"/>
      <c r="AT292" s="398" t="s">
        <v>251</v>
      </c>
      <c r="AU292" s="399"/>
      <c r="AV292" s="399"/>
      <c r="AW292" s="400"/>
      <c r="AX292" s="26"/>
      <c r="AY292" s="25"/>
      <c r="AZ292" s="23"/>
      <c r="BA292" s="25"/>
      <c r="BB292" s="23"/>
      <c r="BC292" s="29"/>
      <c r="BD292" s="23"/>
      <c r="BE292" s="23"/>
      <c r="BF292" s="29"/>
    </row>
    <row r="293" spans="2:58" ht="10.5" customHeight="1">
      <c r="B293" s="9"/>
      <c r="C293" s="9"/>
      <c r="D293" s="119"/>
      <c r="E293" s="119"/>
      <c r="F293" s="119"/>
      <c r="G293" s="119"/>
      <c r="H293" s="9"/>
      <c r="I293" s="100"/>
      <c r="J293" s="100"/>
      <c r="K293" s="100"/>
      <c r="L293" s="100"/>
      <c r="M293" s="9"/>
      <c r="N293" s="9"/>
      <c r="O293" s="9"/>
      <c r="P293" s="294" t="str">
        <f>AB290</f>
        <v>山中心路</v>
      </c>
      <c r="Q293" s="295"/>
      <c r="R293" s="295"/>
      <c r="S293" s="295"/>
      <c r="T293" s="295"/>
      <c r="U293" s="298" t="str">
        <f>AC290</f>
        <v>土居中</v>
      </c>
      <c r="V293" s="298"/>
      <c r="W293" s="298"/>
      <c r="X293" s="298"/>
      <c r="Y293" s="299"/>
      <c r="Z293" s="6"/>
      <c r="AA293" s="6"/>
      <c r="AB293" s="230" t="s">
        <v>225</v>
      </c>
      <c r="AC293" s="225" t="s">
        <v>198</v>
      </c>
      <c r="AD293" s="62">
        <f>IF(AR284="","",AR284)</f>
        <v>6</v>
      </c>
      <c r="AE293" s="53" t="str">
        <f t="shared" si="64"/>
        <v>-</v>
      </c>
      <c r="AF293" s="18">
        <f>IF(AP284="","",AP284)</f>
        <v>15</v>
      </c>
      <c r="AG293" s="330" t="str">
        <f>IF(AI290="","",AI290)</f>
        <v>-</v>
      </c>
      <c r="AH293" s="66">
        <f>IF(AR287="","",AR287)</f>
        <v>7</v>
      </c>
      <c r="AI293" s="53" t="str">
        <f t="shared" si="65"/>
        <v>-</v>
      </c>
      <c r="AJ293" s="18">
        <f>IF(AP287="","",AP287)</f>
        <v>15</v>
      </c>
      <c r="AK293" s="330">
        <f>IF(AM290="","",AM290)</f>
      </c>
      <c r="AL293" s="66">
        <f>IF(AR290="","",AR290)</f>
        <v>6</v>
      </c>
      <c r="AM293" s="53" t="str">
        <f>IF(AL293="","","-")</f>
        <v>-</v>
      </c>
      <c r="AN293" s="18">
        <f>IF(AP290="","",AP290)</f>
        <v>15</v>
      </c>
      <c r="AO293" s="330" t="str">
        <f>IF(AQ290="","",AQ290)</f>
        <v>-</v>
      </c>
      <c r="AP293" s="343"/>
      <c r="AQ293" s="312"/>
      <c r="AR293" s="312"/>
      <c r="AS293" s="402"/>
      <c r="AT293" s="368"/>
      <c r="AU293" s="369"/>
      <c r="AV293" s="369"/>
      <c r="AW293" s="370"/>
      <c r="AX293" s="26"/>
      <c r="AY293" s="37">
        <f>COUNTIF(AD292:AS294,"○")</f>
        <v>0</v>
      </c>
      <c r="AZ293" s="38">
        <f>COUNTIF(AD292:AS294,"×")</f>
        <v>3</v>
      </c>
      <c r="BA293" s="31">
        <f>(IF((AD292&gt;AF292),1,0))+(IF((AD293&gt;AF293),1,0))+(IF((AD294&gt;AF294),1,0))+(IF((AH292&gt;AJ292),1,0))+(IF((AH293&gt;AJ293),1,0))+(IF((AH294&gt;AJ294),1,0))+(IF((AL292&gt;AN292),1,0))+(IF((AL293&gt;AN293),1,0))+(IF((AL294&gt;AN294),1,0))+(IF((AP292&gt;AR292),1,0))+(IF((AP293&gt;AR293),1,0))+(IF((AP294&gt;AR294),1,0))</f>
        <v>0</v>
      </c>
      <c r="BB293" s="32">
        <f>(IF((AD292&lt;AF292),1,0))+(IF((AD293&lt;AF293),1,0))+(IF((AD294&lt;AF294),1,0))+(IF((AH292&lt;AJ292),1,0))+(IF((AH293&lt;AJ293),1,0))+(IF((AH294&lt;AJ294),1,0))+(IF((AL292&lt;AN292),1,0))+(IF((AL293&lt;AN293),1,0))+(IF((AL294&lt;AN294),1,0))+(IF((AP292&lt;AR292),1,0))+(IF((AP293&lt;AR293),1,0))+(IF((AP294&lt;AR294),1,0))</f>
        <v>6</v>
      </c>
      <c r="BC293" s="33">
        <f>BA293-BB293</f>
        <v>-6</v>
      </c>
      <c r="BD293" s="38">
        <f>SUM(AD292:AD294,AH292:AH294,AL292:AL294,AP292:AP294)</f>
        <v>37</v>
      </c>
      <c r="BE293" s="38">
        <f>SUM(AF292:AF294,AJ292:AJ294,AN292:AN294,AR292:AR294)</f>
        <v>90</v>
      </c>
      <c r="BF293" s="39">
        <f>BD293-BE293</f>
        <v>-53</v>
      </c>
    </row>
    <row r="294" spans="2:58" ht="10.5" customHeight="1" thickBot="1">
      <c r="B294" s="9"/>
      <c r="C294" s="9"/>
      <c r="D294" s="119"/>
      <c r="E294" s="119"/>
      <c r="F294" s="119"/>
      <c r="G294" s="119"/>
      <c r="H294" s="9"/>
      <c r="I294" s="100"/>
      <c r="J294" s="100"/>
      <c r="K294" s="100"/>
      <c r="L294" s="100"/>
      <c r="M294" s="9"/>
      <c r="N294" s="9"/>
      <c r="O294" s="9"/>
      <c r="P294" s="296"/>
      <c r="Q294" s="297"/>
      <c r="R294" s="297"/>
      <c r="S294" s="297"/>
      <c r="T294" s="297"/>
      <c r="U294" s="300"/>
      <c r="V294" s="300"/>
      <c r="W294" s="300"/>
      <c r="X294" s="300"/>
      <c r="Y294" s="301"/>
      <c r="Z294" s="6"/>
      <c r="AA294" s="6"/>
      <c r="AB294" s="232"/>
      <c r="AC294" s="233"/>
      <c r="AD294" s="69">
        <f>IF(AR285="","",AR285)</f>
      </c>
      <c r="AE294" s="70">
        <f t="shared" si="64"/>
      </c>
      <c r="AF294" s="19">
        <f>IF(AP285="","",AP285)</f>
      </c>
      <c r="AG294" s="384">
        <f>IF(AI291="","",AI291)</f>
      </c>
      <c r="AH294" s="71">
        <f>IF(AR288="","",AR288)</f>
      </c>
      <c r="AI294" s="70">
        <f t="shared" si="65"/>
      </c>
      <c r="AJ294" s="19">
        <f>IF(AP288="","",AP288)</f>
      </c>
      <c r="AK294" s="384">
        <f>IF(AM291="","",AM291)</f>
      </c>
      <c r="AL294" s="71">
        <f>IF(AR291="","",AR291)</f>
      </c>
      <c r="AM294" s="70">
        <f>IF(AL294="","","-")</f>
      </c>
      <c r="AN294" s="19">
        <f>IF(AP291="","",AP291)</f>
      </c>
      <c r="AO294" s="384">
        <f>IF(AQ291="","",AQ291)</f>
      </c>
      <c r="AP294" s="381"/>
      <c r="AQ294" s="382"/>
      <c r="AR294" s="382"/>
      <c r="AS294" s="403"/>
      <c r="AT294" s="49">
        <f>AY293</f>
        <v>0</v>
      </c>
      <c r="AU294" s="50" t="s">
        <v>10</v>
      </c>
      <c r="AV294" s="50">
        <f>AZ293</f>
        <v>3</v>
      </c>
      <c r="AW294" s="51" t="s">
        <v>7</v>
      </c>
      <c r="AX294" s="26"/>
      <c r="AY294" s="45"/>
      <c r="AZ294" s="46"/>
      <c r="BA294" s="45"/>
      <c r="BB294" s="46"/>
      <c r="BC294" s="47"/>
      <c r="BD294" s="46"/>
      <c r="BE294" s="46"/>
      <c r="BF294" s="47"/>
    </row>
    <row r="295" spans="2:57" ht="10.5" customHeight="1">
      <c r="B295" s="9"/>
      <c r="C295" s="9"/>
      <c r="D295" s="119"/>
      <c r="E295" s="119"/>
      <c r="F295" s="119"/>
      <c r="G295" s="119"/>
      <c r="H295" s="9"/>
      <c r="I295" s="100"/>
      <c r="J295" s="100"/>
      <c r="K295" s="100"/>
      <c r="L295" s="100"/>
      <c r="M295" s="9"/>
      <c r="N295" s="9"/>
      <c r="O295" s="9"/>
      <c r="P295" s="9"/>
      <c r="Q295" s="9"/>
      <c r="R295" s="120"/>
      <c r="S295" s="120"/>
      <c r="T295" s="120"/>
      <c r="U295" s="120"/>
      <c r="V295" s="120"/>
      <c r="W295" s="6"/>
      <c r="X295" s="6"/>
      <c r="Y295" s="6"/>
      <c r="Z295" s="6"/>
      <c r="AA295" s="6"/>
      <c r="AB295" s="126"/>
      <c r="AC295" s="12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7"/>
      <c r="AU295" s="117"/>
      <c r="AV295" s="117"/>
      <c r="AW295" s="117"/>
      <c r="AY295" s="2"/>
      <c r="AZ295" s="2"/>
      <c r="BA295" s="2"/>
      <c r="BB295" s="2"/>
      <c r="BC295" s="2"/>
      <c r="BD295" s="2"/>
      <c r="BE295" s="2"/>
    </row>
    <row r="296" ht="10.5" customHeight="1"/>
    <row r="297" ht="10.5" customHeight="1"/>
    <row r="298" ht="10.5" customHeight="1"/>
  </sheetData>
  <sheetProtection/>
  <mergeCells count="852">
    <mergeCell ref="AY75:AZ75"/>
    <mergeCell ref="BA75:BC75"/>
    <mergeCell ref="BD75:BF75"/>
    <mergeCell ref="AT77:AW78"/>
    <mergeCell ref="AT76:AW76"/>
    <mergeCell ref="AT80:AW81"/>
    <mergeCell ref="AT75:AW75"/>
    <mergeCell ref="AT83:AW84"/>
    <mergeCell ref="AG292:AG294"/>
    <mergeCell ref="AK292:AK294"/>
    <mergeCell ref="AO292:AO294"/>
    <mergeCell ref="AP292:AS294"/>
    <mergeCell ref="AT292:AW293"/>
    <mergeCell ref="AS289:AS291"/>
    <mergeCell ref="AT289:AW290"/>
    <mergeCell ref="AT283:AW284"/>
    <mergeCell ref="AG289:AG291"/>
    <mergeCell ref="AK289:AK291"/>
    <mergeCell ref="AL289:AO291"/>
    <mergeCell ref="AG286:AG288"/>
    <mergeCell ref="AH286:AK288"/>
    <mergeCell ref="AO286:AO288"/>
    <mergeCell ref="AS286:AS288"/>
    <mergeCell ref="AT286:AW287"/>
    <mergeCell ref="AY281:AZ281"/>
    <mergeCell ref="BA281:BC281"/>
    <mergeCell ref="AT281:AW281"/>
    <mergeCell ref="BD281:BF281"/>
    <mergeCell ref="AD282:AG282"/>
    <mergeCell ref="AH282:AK282"/>
    <mergeCell ref="AL282:AO282"/>
    <mergeCell ref="AP282:AS282"/>
    <mergeCell ref="AT282:AW282"/>
    <mergeCell ref="AD281:AG281"/>
    <mergeCell ref="AH281:AK281"/>
    <mergeCell ref="AS271:AS273"/>
    <mergeCell ref="AT271:AW272"/>
    <mergeCell ref="AG274:AG276"/>
    <mergeCell ref="AK274:AK276"/>
    <mergeCell ref="AO274:AO276"/>
    <mergeCell ref="AP274:AS276"/>
    <mergeCell ref="AT274:AW275"/>
    <mergeCell ref="AG271:AG273"/>
    <mergeCell ref="AK271:AK273"/>
    <mergeCell ref="AL271:AO273"/>
    <mergeCell ref="AO265:AO267"/>
    <mergeCell ref="AS265:AS267"/>
    <mergeCell ref="AT265:AW266"/>
    <mergeCell ref="AG268:AG270"/>
    <mergeCell ref="AH268:AK270"/>
    <mergeCell ref="AO268:AO270"/>
    <mergeCell ref="AT268:AW269"/>
    <mergeCell ref="AD265:AG267"/>
    <mergeCell ref="AK265:AK267"/>
    <mergeCell ref="BD263:BF263"/>
    <mergeCell ref="AD264:AG264"/>
    <mergeCell ref="AH264:AK264"/>
    <mergeCell ref="AL264:AO264"/>
    <mergeCell ref="AP264:AS264"/>
    <mergeCell ref="AT264:AW264"/>
    <mergeCell ref="BA263:BC263"/>
    <mergeCell ref="AY263:AZ263"/>
    <mergeCell ref="AT263:AW263"/>
    <mergeCell ref="B221:B222"/>
    <mergeCell ref="C221:C222"/>
    <mergeCell ref="AG222:AG224"/>
    <mergeCell ref="AK222:AK224"/>
    <mergeCell ref="AO222:AO224"/>
    <mergeCell ref="B263:G265"/>
    <mergeCell ref="AK219:AK221"/>
    <mergeCell ref="AL219:AO221"/>
    <mergeCell ref="P220:T221"/>
    <mergeCell ref="U220:Y221"/>
    <mergeCell ref="AS219:AS221"/>
    <mergeCell ref="AO256:AO258"/>
    <mergeCell ref="AP256:AS258"/>
    <mergeCell ref="B253:B254"/>
    <mergeCell ref="AH263:AK263"/>
    <mergeCell ref="AL263:AO263"/>
    <mergeCell ref="AP263:AS263"/>
    <mergeCell ref="B219:B220"/>
    <mergeCell ref="C219:C220"/>
    <mergeCell ref="U218:Y219"/>
    <mergeCell ref="AT222:AW223"/>
    <mergeCell ref="P216:Y217"/>
    <mergeCell ref="AG216:AG218"/>
    <mergeCell ref="AP222:AS224"/>
    <mergeCell ref="D219:G222"/>
    <mergeCell ref="AG219:AG221"/>
    <mergeCell ref="AS216:AS218"/>
    <mergeCell ref="AT216:AW217"/>
    <mergeCell ref="P218:T219"/>
    <mergeCell ref="AT219:AW220"/>
    <mergeCell ref="AO213:AO215"/>
    <mergeCell ref="AS213:AS215"/>
    <mergeCell ref="B214:B215"/>
    <mergeCell ref="C214:C215"/>
    <mergeCell ref="D214:G217"/>
    <mergeCell ref="P214:T215"/>
    <mergeCell ref="AH216:AK218"/>
    <mergeCell ref="AO216:AO218"/>
    <mergeCell ref="B216:B217"/>
    <mergeCell ref="C216:C217"/>
    <mergeCell ref="BD211:BF211"/>
    <mergeCell ref="P212:T213"/>
    <mergeCell ref="U212:Y213"/>
    <mergeCell ref="AD212:AG212"/>
    <mergeCell ref="AH212:AK212"/>
    <mergeCell ref="AL212:AO212"/>
    <mergeCell ref="AT213:AW214"/>
    <mergeCell ref="U214:Y215"/>
    <mergeCell ref="AD213:AG215"/>
    <mergeCell ref="AK213:AK215"/>
    <mergeCell ref="AK207:AK209"/>
    <mergeCell ref="AO207:AO209"/>
    <mergeCell ref="AY211:AZ211"/>
    <mergeCell ref="BA211:BC211"/>
    <mergeCell ref="AP211:AS211"/>
    <mergeCell ref="AT211:AW211"/>
    <mergeCell ref="AT207:AW208"/>
    <mergeCell ref="B211:B212"/>
    <mergeCell ref="C211:C212"/>
    <mergeCell ref="AH211:AK211"/>
    <mergeCell ref="AL211:AO211"/>
    <mergeCell ref="AB211:AC212"/>
    <mergeCell ref="AD211:AG211"/>
    <mergeCell ref="AP212:AS212"/>
    <mergeCell ref="AT212:AW212"/>
    <mergeCell ref="B204:B205"/>
    <mergeCell ref="C204:C205"/>
    <mergeCell ref="D204:G207"/>
    <mergeCell ref="AG204:AG206"/>
    <mergeCell ref="P205:Y207"/>
    <mergeCell ref="B206:B207"/>
    <mergeCell ref="D209:G212"/>
    <mergeCell ref="P210:Y211"/>
    <mergeCell ref="AT201:AW202"/>
    <mergeCell ref="AS204:AS206"/>
    <mergeCell ref="AT204:AW205"/>
    <mergeCell ref="C206:C207"/>
    <mergeCell ref="AG207:AG209"/>
    <mergeCell ref="B209:B210"/>
    <mergeCell ref="C209:C210"/>
    <mergeCell ref="AK204:AK206"/>
    <mergeCell ref="AL204:AO206"/>
    <mergeCell ref="AP207:AS209"/>
    <mergeCell ref="B199:G201"/>
    <mergeCell ref="H199:Q201"/>
    <mergeCell ref="AG201:AG203"/>
    <mergeCell ref="AH201:AK203"/>
    <mergeCell ref="AY196:AZ196"/>
    <mergeCell ref="BA196:BC196"/>
    <mergeCell ref="AS198:AS200"/>
    <mergeCell ref="AT198:AW199"/>
    <mergeCell ref="AO201:AO203"/>
    <mergeCell ref="AS201:AS203"/>
    <mergeCell ref="BD196:BF196"/>
    <mergeCell ref="AD197:AG197"/>
    <mergeCell ref="AH197:AK197"/>
    <mergeCell ref="AL197:AO197"/>
    <mergeCell ref="AP197:AS197"/>
    <mergeCell ref="AT197:AW197"/>
    <mergeCell ref="AT256:AW257"/>
    <mergeCell ref="AB196:AC197"/>
    <mergeCell ref="AD196:AG196"/>
    <mergeCell ref="AH196:AK196"/>
    <mergeCell ref="AL196:AO196"/>
    <mergeCell ref="AP196:AS196"/>
    <mergeCell ref="AT196:AW196"/>
    <mergeCell ref="AD198:AG200"/>
    <mergeCell ref="AK198:AK200"/>
    <mergeCell ref="AO198:AO200"/>
    <mergeCell ref="D253:G256"/>
    <mergeCell ref="U254:Y255"/>
    <mergeCell ref="B255:B256"/>
    <mergeCell ref="AG256:AG258"/>
    <mergeCell ref="AK256:AK258"/>
    <mergeCell ref="AS250:AS252"/>
    <mergeCell ref="AT250:AW251"/>
    <mergeCell ref="P252:T253"/>
    <mergeCell ref="U252:Y253"/>
    <mergeCell ref="AT253:AW254"/>
    <mergeCell ref="AG253:AG255"/>
    <mergeCell ref="AK253:AK255"/>
    <mergeCell ref="AL253:AO255"/>
    <mergeCell ref="AS253:AS255"/>
    <mergeCell ref="P254:T255"/>
    <mergeCell ref="B248:B249"/>
    <mergeCell ref="D248:G251"/>
    <mergeCell ref="P248:T249"/>
    <mergeCell ref="U248:Y249"/>
    <mergeCell ref="B250:B251"/>
    <mergeCell ref="P250:Y251"/>
    <mergeCell ref="C248:C249"/>
    <mergeCell ref="C250:C251"/>
    <mergeCell ref="AK247:AK249"/>
    <mergeCell ref="AO247:AO249"/>
    <mergeCell ref="AS247:AS249"/>
    <mergeCell ref="AT247:AW248"/>
    <mergeCell ref="AL246:AO246"/>
    <mergeCell ref="AP246:AS246"/>
    <mergeCell ref="AT245:AW245"/>
    <mergeCell ref="AY245:AZ245"/>
    <mergeCell ref="BA245:BC245"/>
    <mergeCell ref="BD245:BF245"/>
    <mergeCell ref="P246:T247"/>
    <mergeCell ref="U246:Y247"/>
    <mergeCell ref="AD246:AG246"/>
    <mergeCell ref="AH246:AK246"/>
    <mergeCell ref="AT246:AW246"/>
    <mergeCell ref="AD247:AG249"/>
    <mergeCell ref="AT241:AW242"/>
    <mergeCell ref="B243:B244"/>
    <mergeCell ref="D243:G246"/>
    <mergeCell ref="P244:Y245"/>
    <mergeCell ref="B245:B246"/>
    <mergeCell ref="AB245:AC246"/>
    <mergeCell ref="AD245:AG245"/>
    <mergeCell ref="AH245:AK245"/>
    <mergeCell ref="AL245:AO245"/>
    <mergeCell ref="AP245:AS245"/>
    <mergeCell ref="AP241:AS243"/>
    <mergeCell ref="AC238:AC240"/>
    <mergeCell ref="AS235:AS237"/>
    <mergeCell ref="AT235:AW236"/>
    <mergeCell ref="AL238:AO240"/>
    <mergeCell ref="AS238:AS240"/>
    <mergeCell ref="AT238:AW239"/>
    <mergeCell ref="AG241:AG243"/>
    <mergeCell ref="AK241:AK243"/>
    <mergeCell ref="AO241:AO243"/>
    <mergeCell ref="B238:B239"/>
    <mergeCell ref="D238:G241"/>
    <mergeCell ref="AG238:AG240"/>
    <mergeCell ref="AK238:AK240"/>
    <mergeCell ref="P239:Y241"/>
    <mergeCell ref="C238:C239"/>
    <mergeCell ref="C240:C241"/>
    <mergeCell ref="B240:B241"/>
    <mergeCell ref="AP230:AS230"/>
    <mergeCell ref="C253:C254"/>
    <mergeCell ref="AY230:AZ230"/>
    <mergeCell ref="BA230:BC230"/>
    <mergeCell ref="AB230:AC231"/>
    <mergeCell ref="AO235:AO237"/>
    <mergeCell ref="AH250:AK252"/>
    <mergeCell ref="AO250:AO252"/>
    <mergeCell ref="AO232:AO234"/>
    <mergeCell ref="AS232:AS234"/>
    <mergeCell ref="BD230:BF230"/>
    <mergeCell ref="AD231:AG231"/>
    <mergeCell ref="AH231:AK231"/>
    <mergeCell ref="AL231:AO231"/>
    <mergeCell ref="AP231:AS231"/>
    <mergeCell ref="AT231:AW231"/>
    <mergeCell ref="AD230:AG230"/>
    <mergeCell ref="AH230:AK230"/>
    <mergeCell ref="AL230:AO230"/>
    <mergeCell ref="AT230:AW230"/>
    <mergeCell ref="AC181:AC182"/>
    <mergeCell ref="AW187:AW189"/>
    <mergeCell ref="AX187:BA188"/>
    <mergeCell ref="AG190:AG192"/>
    <mergeCell ref="AK190:AK192"/>
    <mergeCell ref="AO190:AO192"/>
    <mergeCell ref="AS190:AS192"/>
    <mergeCell ref="AT190:AW192"/>
    <mergeCell ref="AX190:BA191"/>
    <mergeCell ref="AG181:AG183"/>
    <mergeCell ref="AO134:AO136"/>
    <mergeCell ref="AP134:AS136"/>
    <mergeCell ref="AT134:AW135"/>
    <mergeCell ref="C131:C132"/>
    <mergeCell ref="AS128:AS130"/>
    <mergeCell ref="AT128:AW129"/>
    <mergeCell ref="P130:T131"/>
    <mergeCell ref="U130:Y131"/>
    <mergeCell ref="AL131:AO133"/>
    <mergeCell ref="AS131:AS133"/>
    <mergeCell ref="AO128:AO130"/>
    <mergeCell ref="AT131:AW132"/>
    <mergeCell ref="P132:T133"/>
    <mergeCell ref="U132:Y133"/>
    <mergeCell ref="B131:B132"/>
    <mergeCell ref="D131:G134"/>
    <mergeCell ref="AG131:AG133"/>
    <mergeCell ref="AK131:AK133"/>
    <mergeCell ref="B133:B134"/>
    <mergeCell ref="AG134:AG136"/>
    <mergeCell ref="B126:B127"/>
    <mergeCell ref="D126:G129"/>
    <mergeCell ref="P126:T127"/>
    <mergeCell ref="U126:Y127"/>
    <mergeCell ref="B128:B129"/>
    <mergeCell ref="P128:Y129"/>
    <mergeCell ref="C126:C127"/>
    <mergeCell ref="C128:C129"/>
    <mergeCell ref="P124:T125"/>
    <mergeCell ref="U124:Y125"/>
    <mergeCell ref="AD124:AG124"/>
    <mergeCell ref="AH124:AK124"/>
    <mergeCell ref="AB123:AC124"/>
    <mergeCell ref="AD123:AG123"/>
    <mergeCell ref="AH123:AK123"/>
    <mergeCell ref="AD125:AG127"/>
    <mergeCell ref="AT123:AW123"/>
    <mergeCell ref="AT124:AW124"/>
    <mergeCell ref="AL124:AO124"/>
    <mergeCell ref="AP124:AS124"/>
    <mergeCell ref="AK125:AK127"/>
    <mergeCell ref="AO125:AO127"/>
    <mergeCell ref="AS125:AS127"/>
    <mergeCell ref="AT125:AW126"/>
    <mergeCell ref="AK119:AK121"/>
    <mergeCell ref="AO119:AO121"/>
    <mergeCell ref="P117:Y119"/>
    <mergeCell ref="AP119:AS121"/>
    <mergeCell ref="C116:C117"/>
    <mergeCell ref="AL123:AO123"/>
    <mergeCell ref="AP123:AS123"/>
    <mergeCell ref="AT119:AW120"/>
    <mergeCell ref="B121:B122"/>
    <mergeCell ref="D121:G124"/>
    <mergeCell ref="P122:Y123"/>
    <mergeCell ref="B123:B124"/>
    <mergeCell ref="C121:C122"/>
    <mergeCell ref="C123:C124"/>
    <mergeCell ref="C118:C119"/>
    <mergeCell ref="B118:B119"/>
    <mergeCell ref="AG119:AG121"/>
    <mergeCell ref="AS110:AS112"/>
    <mergeCell ref="AS113:AS115"/>
    <mergeCell ref="AT113:AW114"/>
    <mergeCell ref="B116:B117"/>
    <mergeCell ref="D116:G119"/>
    <mergeCell ref="AG116:AG118"/>
    <mergeCell ref="AK116:AK118"/>
    <mergeCell ref="AL116:AO118"/>
    <mergeCell ref="AS116:AS118"/>
    <mergeCell ref="AT116:AW117"/>
    <mergeCell ref="AT110:AW111"/>
    <mergeCell ref="B111:G113"/>
    <mergeCell ref="H111:Q113"/>
    <mergeCell ref="AG113:AG115"/>
    <mergeCell ref="AH113:AK115"/>
    <mergeCell ref="AO113:AO115"/>
    <mergeCell ref="AC113:AC115"/>
    <mergeCell ref="AD110:AG112"/>
    <mergeCell ref="AK110:AK112"/>
    <mergeCell ref="AO110:AO112"/>
    <mergeCell ref="BA108:BC108"/>
    <mergeCell ref="BD108:BF108"/>
    <mergeCell ref="AD109:AG109"/>
    <mergeCell ref="AH109:AK109"/>
    <mergeCell ref="AL109:AO109"/>
    <mergeCell ref="AP109:AS109"/>
    <mergeCell ref="AT109:AW109"/>
    <mergeCell ref="AT108:AW108"/>
    <mergeCell ref="AY108:AZ108"/>
    <mergeCell ref="AP108:AS108"/>
    <mergeCell ref="AB108:AC109"/>
    <mergeCell ref="AD108:AG108"/>
    <mergeCell ref="AH108:AK108"/>
    <mergeCell ref="AL108:AO108"/>
    <mergeCell ref="AT140:AW140"/>
    <mergeCell ref="AP151:AS153"/>
    <mergeCell ref="AW151:AW153"/>
    <mergeCell ref="AT141:AW141"/>
    <mergeCell ref="AG145:AG147"/>
    <mergeCell ref="AH145:AK147"/>
    <mergeCell ref="AX148:BA149"/>
    <mergeCell ref="AO151:AO153"/>
    <mergeCell ref="AP158:AS158"/>
    <mergeCell ref="AT158:AW158"/>
    <mergeCell ref="AX158:BA158"/>
    <mergeCell ref="AO154:AO156"/>
    <mergeCell ref="AS154:AS156"/>
    <mergeCell ref="AL158:AO158"/>
    <mergeCell ref="AX154:BA155"/>
    <mergeCell ref="AX142:BA143"/>
    <mergeCell ref="BH158:BJ158"/>
    <mergeCell ref="AD159:AG159"/>
    <mergeCell ref="AH159:AK159"/>
    <mergeCell ref="AL159:AO159"/>
    <mergeCell ref="AP159:AS159"/>
    <mergeCell ref="AT159:AW159"/>
    <mergeCell ref="AX159:BA159"/>
    <mergeCell ref="AX151:BA152"/>
    <mergeCell ref="AW148:AW150"/>
    <mergeCell ref="C133:C134"/>
    <mergeCell ref="AG128:AG130"/>
    <mergeCell ref="AH128:AK130"/>
    <mergeCell ref="AK134:AK136"/>
    <mergeCell ref="AD158:AG158"/>
    <mergeCell ref="AH140:AK140"/>
    <mergeCell ref="AC154:AC155"/>
    <mergeCell ref="AH158:AK158"/>
    <mergeCell ref="AW160:AW162"/>
    <mergeCell ref="AO160:AO162"/>
    <mergeCell ref="AS160:AS162"/>
    <mergeCell ref="AS145:AS147"/>
    <mergeCell ref="AS142:AS144"/>
    <mergeCell ref="AL148:AO150"/>
    <mergeCell ref="AS148:AS150"/>
    <mergeCell ref="AW142:AW144"/>
    <mergeCell ref="AG166:AG168"/>
    <mergeCell ref="AK166:AK168"/>
    <mergeCell ref="AL166:AO168"/>
    <mergeCell ref="AS166:AS168"/>
    <mergeCell ref="B144:G146"/>
    <mergeCell ref="H144:Q146"/>
    <mergeCell ref="AD142:AG144"/>
    <mergeCell ref="AK142:AK144"/>
    <mergeCell ref="AO145:AO147"/>
    <mergeCell ref="B149:B150"/>
    <mergeCell ref="BD123:BF123"/>
    <mergeCell ref="AW166:AW168"/>
    <mergeCell ref="AX166:BA167"/>
    <mergeCell ref="AX140:BA140"/>
    <mergeCell ref="AX160:BA161"/>
    <mergeCell ref="AW163:AW165"/>
    <mergeCell ref="AX163:BA164"/>
    <mergeCell ref="BC158:BD158"/>
    <mergeCell ref="BE158:BG158"/>
    <mergeCell ref="AX141:BA141"/>
    <mergeCell ref="AG169:AG171"/>
    <mergeCell ref="AK169:AK171"/>
    <mergeCell ref="AO169:AO171"/>
    <mergeCell ref="AP169:AS171"/>
    <mergeCell ref="AY123:AZ123"/>
    <mergeCell ref="BA123:BC123"/>
    <mergeCell ref="AG163:AG165"/>
    <mergeCell ref="AH163:AK165"/>
    <mergeCell ref="AO163:AO165"/>
    <mergeCell ref="AS163:AS165"/>
    <mergeCell ref="AG172:AG174"/>
    <mergeCell ref="AK172:AK174"/>
    <mergeCell ref="AO172:AO174"/>
    <mergeCell ref="AS172:AS174"/>
    <mergeCell ref="AT172:AW174"/>
    <mergeCell ref="AX172:BA173"/>
    <mergeCell ref="AB176:AC177"/>
    <mergeCell ref="AX176:BA176"/>
    <mergeCell ref="BC176:BD176"/>
    <mergeCell ref="AL140:AO140"/>
    <mergeCell ref="AP140:AS140"/>
    <mergeCell ref="AL141:AO141"/>
    <mergeCell ref="AP141:AS141"/>
    <mergeCell ref="AW145:AW147"/>
    <mergeCell ref="AX145:BA146"/>
    <mergeCell ref="AD140:AG140"/>
    <mergeCell ref="BE176:BG176"/>
    <mergeCell ref="BH176:BJ176"/>
    <mergeCell ref="AD177:AG177"/>
    <mergeCell ref="AH177:AK177"/>
    <mergeCell ref="AL177:AO177"/>
    <mergeCell ref="AP177:AS177"/>
    <mergeCell ref="AT177:AW177"/>
    <mergeCell ref="AX177:BA177"/>
    <mergeCell ref="AD176:AG176"/>
    <mergeCell ref="AH176:AK176"/>
    <mergeCell ref="AG184:AG186"/>
    <mergeCell ref="AK184:AK186"/>
    <mergeCell ref="AL184:AO186"/>
    <mergeCell ref="AS184:AS186"/>
    <mergeCell ref="AW184:AW186"/>
    <mergeCell ref="AD178:AG180"/>
    <mergeCell ref="AK178:AK180"/>
    <mergeCell ref="AO178:AO180"/>
    <mergeCell ref="AS178:AS180"/>
    <mergeCell ref="AW178:AW180"/>
    <mergeCell ref="AP101:AS103"/>
    <mergeCell ref="AH181:AK183"/>
    <mergeCell ref="AO181:AO183"/>
    <mergeCell ref="AS181:AS183"/>
    <mergeCell ref="AW181:AW183"/>
    <mergeCell ref="AX181:BA182"/>
    <mergeCell ref="AX178:BA179"/>
    <mergeCell ref="AX169:BA170"/>
    <mergeCell ref="AO142:AO144"/>
    <mergeCell ref="AK148:AK150"/>
    <mergeCell ref="AS95:AS97"/>
    <mergeCell ref="AX184:BA185"/>
    <mergeCell ref="AG98:AG100"/>
    <mergeCell ref="AK98:AK100"/>
    <mergeCell ref="AL98:AO100"/>
    <mergeCell ref="AS98:AS100"/>
    <mergeCell ref="AT98:AW99"/>
    <mergeCell ref="AG101:AG103"/>
    <mergeCell ref="AK101:AK103"/>
    <mergeCell ref="AO101:AO103"/>
    <mergeCell ref="AP90:AS90"/>
    <mergeCell ref="AT101:AW102"/>
    <mergeCell ref="AD92:AG94"/>
    <mergeCell ref="AK92:AK94"/>
    <mergeCell ref="AO92:AO94"/>
    <mergeCell ref="AS92:AS94"/>
    <mergeCell ref="AT92:AW93"/>
    <mergeCell ref="AG95:AG97"/>
    <mergeCell ref="AH95:AK97"/>
    <mergeCell ref="AO95:AO97"/>
    <mergeCell ref="AL83:AO85"/>
    <mergeCell ref="AT95:AW96"/>
    <mergeCell ref="AY90:AZ90"/>
    <mergeCell ref="BA90:BC90"/>
    <mergeCell ref="BD90:BF90"/>
    <mergeCell ref="AD91:AG91"/>
    <mergeCell ref="AH91:AK91"/>
    <mergeCell ref="AL91:AO91"/>
    <mergeCell ref="AP91:AS91"/>
    <mergeCell ref="AT91:AW91"/>
    <mergeCell ref="AO77:AO79"/>
    <mergeCell ref="AT90:AW90"/>
    <mergeCell ref="AB90:AC91"/>
    <mergeCell ref="AD90:AG90"/>
    <mergeCell ref="AH90:AK90"/>
    <mergeCell ref="AL90:AO90"/>
    <mergeCell ref="AS80:AS82"/>
    <mergeCell ref="AT86:AW87"/>
    <mergeCell ref="AG83:AG85"/>
    <mergeCell ref="AK83:AK85"/>
    <mergeCell ref="U99:Y100"/>
    <mergeCell ref="B100:B101"/>
    <mergeCell ref="C100:C101"/>
    <mergeCell ref="B93:B94"/>
    <mergeCell ref="P97:T98"/>
    <mergeCell ref="U97:Y98"/>
    <mergeCell ref="B98:B99"/>
    <mergeCell ref="C98:C99"/>
    <mergeCell ref="D98:G101"/>
    <mergeCell ref="P99:T100"/>
    <mergeCell ref="AS83:AS85"/>
    <mergeCell ref="AG86:AG88"/>
    <mergeCell ref="AK86:AK88"/>
    <mergeCell ref="B95:B96"/>
    <mergeCell ref="C95:C96"/>
    <mergeCell ref="P95:Y96"/>
    <mergeCell ref="P84:Y86"/>
    <mergeCell ref="P93:T94"/>
    <mergeCell ref="U93:Y94"/>
    <mergeCell ref="C83:C84"/>
    <mergeCell ref="AH75:AK75"/>
    <mergeCell ref="AL75:AO75"/>
    <mergeCell ref="AP75:AS75"/>
    <mergeCell ref="AO86:AO88"/>
    <mergeCell ref="AP86:AS88"/>
    <mergeCell ref="AD76:AG76"/>
    <mergeCell ref="AH76:AK76"/>
    <mergeCell ref="AG80:AG82"/>
    <mergeCell ref="AH80:AK82"/>
    <mergeCell ref="AO80:AO82"/>
    <mergeCell ref="AK69:AK71"/>
    <mergeCell ref="AD60:AG62"/>
    <mergeCell ref="AK60:AK62"/>
    <mergeCell ref="U67:Y68"/>
    <mergeCell ref="U61:Y62"/>
    <mergeCell ref="AS77:AS79"/>
    <mergeCell ref="AD77:AG79"/>
    <mergeCell ref="AK77:AK79"/>
    <mergeCell ref="AL76:AO76"/>
    <mergeCell ref="AP76:AS76"/>
    <mergeCell ref="D83:G86"/>
    <mergeCell ref="C93:C94"/>
    <mergeCell ref="D93:G96"/>
    <mergeCell ref="AO69:AO71"/>
    <mergeCell ref="B46:G48"/>
    <mergeCell ref="H46:Q48"/>
    <mergeCell ref="B78:G80"/>
    <mergeCell ref="H78:Q80"/>
    <mergeCell ref="AG69:AG71"/>
    <mergeCell ref="AO60:AO62"/>
    <mergeCell ref="AP69:AS71"/>
    <mergeCell ref="AT69:AW70"/>
    <mergeCell ref="B88:B89"/>
    <mergeCell ref="C88:C89"/>
    <mergeCell ref="D88:G91"/>
    <mergeCell ref="P89:Y90"/>
    <mergeCell ref="B90:B91"/>
    <mergeCell ref="B85:B86"/>
    <mergeCell ref="C85:C86"/>
    <mergeCell ref="B83:B84"/>
    <mergeCell ref="AT63:AW64"/>
    <mergeCell ref="AG66:AG68"/>
    <mergeCell ref="AK66:AK68"/>
    <mergeCell ref="AL66:AO68"/>
    <mergeCell ref="AS66:AS68"/>
    <mergeCell ref="AT66:AW67"/>
    <mergeCell ref="AG63:AG65"/>
    <mergeCell ref="AH63:AK65"/>
    <mergeCell ref="AO63:AO65"/>
    <mergeCell ref="AS63:AS65"/>
    <mergeCell ref="AS60:AS62"/>
    <mergeCell ref="AT60:AW61"/>
    <mergeCell ref="C90:C91"/>
    <mergeCell ref="P91:T92"/>
    <mergeCell ref="U91:Y92"/>
    <mergeCell ref="AB75:AC76"/>
    <mergeCell ref="AD75:AG75"/>
    <mergeCell ref="P65:T66"/>
    <mergeCell ref="U65:Y66"/>
    <mergeCell ref="C61:C62"/>
    <mergeCell ref="AY58:AZ58"/>
    <mergeCell ref="BA58:BC58"/>
    <mergeCell ref="BD58:BF58"/>
    <mergeCell ref="AD59:AG59"/>
    <mergeCell ref="AH59:AK59"/>
    <mergeCell ref="AL59:AO59"/>
    <mergeCell ref="AP59:AS59"/>
    <mergeCell ref="AT59:AW59"/>
    <mergeCell ref="AP58:AS58"/>
    <mergeCell ref="AT58:AW58"/>
    <mergeCell ref="AL58:AO58"/>
    <mergeCell ref="AT51:AW52"/>
    <mergeCell ref="AG54:AG56"/>
    <mergeCell ref="AK54:AK56"/>
    <mergeCell ref="AO54:AO56"/>
    <mergeCell ref="AP54:AS56"/>
    <mergeCell ref="AT54:AW55"/>
    <mergeCell ref="AG51:AG53"/>
    <mergeCell ref="AK51:AK53"/>
    <mergeCell ref="AL51:AO53"/>
    <mergeCell ref="AS51:AS53"/>
    <mergeCell ref="AT45:AW46"/>
    <mergeCell ref="AG48:AG50"/>
    <mergeCell ref="AH48:AK50"/>
    <mergeCell ref="AO48:AO50"/>
    <mergeCell ref="AS48:AS50"/>
    <mergeCell ref="AT48:AW49"/>
    <mergeCell ref="AD45:AG47"/>
    <mergeCell ref="AK45:AK47"/>
    <mergeCell ref="AO45:AO47"/>
    <mergeCell ref="AS45:AS47"/>
    <mergeCell ref="AY43:AZ43"/>
    <mergeCell ref="BA43:BC43"/>
    <mergeCell ref="BD43:BF43"/>
    <mergeCell ref="AD44:AG44"/>
    <mergeCell ref="AH44:AK44"/>
    <mergeCell ref="AL44:AO44"/>
    <mergeCell ref="AP44:AS44"/>
    <mergeCell ref="AT44:AW44"/>
    <mergeCell ref="AP43:AS43"/>
    <mergeCell ref="AT43:AW43"/>
    <mergeCell ref="AB43:AC44"/>
    <mergeCell ref="AD43:AG43"/>
    <mergeCell ref="AH43:AK43"/>
    <mergeCell ref="AL43:AO43"/>
    <mergeCell ref="B66:B67"/>
    <mergeCell ref="C66:C67"/>
    <mergeCell ref="D66:G69"/>
    <mergeCell ref="P67:T68"/>
    <mergeCell ref="B68:B69"/>
    <mergeCell ref="C68:C69"/>
    <mergeCell ref="E5:O10"/>
    <mergeCell ref="D61:G64"/>
    <mergeCell ref="P61:T62"/>
    <mergeCell ref="B63:B64"/>
    <mergeCell ref="C63:C64"/>
    <mergeCell ref="P63:Y64"/>
    <mergeCell ref="C56:C57"/>
    <mergeCell ref="D56:G59"/>
    <mergeCell ref="P57:Y58"/>
    <mergeCell ref="B58:B59"/>
    <mergeCell ref="C58:C59"/>
    <mergeCell ref="P59:T60"/>
    <mergeCell ref="U59:Y60"/>
    <mergeCell ref="AD141:AG141"/>
    <mergeCell ref="AH141:AK141"/>
    <mergeCell ref="B61:B62"/>
    <mergeCell ref="AB58:AC59"/>
    <mergeCell ref="AD58:AG58"/>
    <mergeCell ref="AH58:AK58"/>
    <mergeCell ref="B51:B52"/>
    <mergeCell ref="C51:C52"/>
    <mergeCell ref="D51:G54"/>
    <mergeCell ref="P52:Y54"/>
    <mergeCell ref="B53:B54"/>
    <mergeCell ref="C53:C54"/>
    <mergeCell ref="B56:B57"/>
    <mergeCell ref="AB140:AC141"/>
    <mergeCell ref="AK151:AK153"/>
    <mergeCell ref="D149:G152"/>
    <mergeCell ref="AT154:AW156"/>
    <mergeCell ref="C149:C150"/>
    <mergeCell ref="AG148:AG150"/>
    <mergeCell ref="B156:B157"/>
    <mergeCell ref="C156:C157"/>
    <mergeCell ref="AK154:AK156"/>
    <mergeCell ref="B154:B155"/>
    <mergeCell ref="C154:C155"/>
    <mergeCell ref="D154:G157"/>
    <mergeCell ref="AG154:AG156"/>
    <mergeCell ref="AB158:AC159"/>
    <mergeCell ref="B151:B152"/>
    <mergeCell ref="C151:C152"/>
    <mergeCell ref="AG151:AG153"/>
    <mergeCell ref="B159:B160"/>
    <mergeCell ref="C159:C160"/>
    <mergeCell ref="D159:G162"/>
    <mergeCell ref="B161:B162"/>
    <mergeCell ref="C161:C162"/>
    <mergeCell ref="P157:Y158"/>
    <mergeCell ref="AD160:AG162"/>
    <mergeCell ref="AK160:AK162"/>
    <mergeCell ref="AT176:AW176"/>
    <mergeCell ref="P160:Y161"/>
    <mergeCell ref="P162:T163"/>
    <mergeCell ref="U162:Y163"/>
    <mergeCell ref="P164:T165"/>
    <mergeCell ref="U164:Y165"/>
    <mergeCell ref="P166:Y167"/>
    <mergeCell ref="P168:T169"/>
    <mergeCell ref="AW169:AW171"/>
    <mergeCell ref="AC166:AC167"/>
    <mergeCell ref="B164:B165"/>
    <mergeCell ref="C164:C165"/>
    <mergeCell ref="D164:G167"/>
    <mergeCell ref="B166:B167"/>
    <mergeCell ref="C166:C167"/>
    <mergeCell ref="B171:B172"/>
    <mergeCell ref="AT232:AW233"/>
    <mergeCell ref="C171:C172"/>
    <mergeCell ref="P170:T171"/>
    <mergeCell ref="AG187:AG189"/>
    <mergeCell ref="AK187:AK189"/>
    <mergeCell ref="AD232:AG234"/>
    <mergeCell ref="AK232:AK234"/>
    <mergeCell ref="H233:Q235"/>
    <mergeCell ref="AG235:AG237"/>
    <mergeCell ref="B233:G235"/>
    <mergeCell ref="U168:Y169"/>
    <mergeCell ref="U170:Y171"/>
    <mergeCell ref="B174:B175"/>
    <mergeCell ref="C174:C175"/>
    <mergeCell ref="D174:G177"/>
    <mergeCell ref="B176:B177"/>
    <mergeCell ref="C176:C177"/>
    <mergeCell ref="B169:B170"/>
    <mergeCell ref="C169:C170"/>
    <mergeCell ref="D169:G172"/>
    <mergeCell ref="AB281:AC282"/>
    <mergeCell ref="C243:C244"/>
    <mergeCell ref="C245:C246"/>
    <mergeCell ref="B281:G283"/>
    <mergeCell ref="C255:C256"/>
    <mergeCell ref="AB263:AC264"/>
    <mergeCell ref="H262:Q264"/>
    <mergeCell ref="P265:Y266"/>
    <mergeCell ref="P267:T268"/>
    <mergeCell ref="B267:G269"/>
    <mergeCell ref="AD263:AG263"/>
    <mergeCell ref="AG250:AG252"/>
    <mergeCell ref="BE140:BG140"/>
    <mergeCell ref="BH140:BJ140"/>
    <mergeCell ref="BC140:BD140"/>
    <mergeCell ref="AO187:AO189"/>
    <mergeCell ref="AP187:AS189"/>
    <mergeCell ref="AH235:AK237"/>
    <mergeCell ref="AL176:AO176"/>
    <mergeCell ref="AP176:AS176"/>
    <mergeCell ref="AD283:AG285"/>
    <mergeCell ref="AK283:AK285"/>
    <mergeCell ref="AO283:AO285"/>
    <mergeCell ref="AS283:AS285"/>
    <mergeCell ref="U267:Y268"/>
    <mergeCell ref="P269:T270"/>
    <mergeCell ref="U269:Y270"/>
    <mergeCell ref="AS268:AS270"/>
    <mergeCell ref="AL281:AO281"/>
    <mergeCell ref="AP281:AS281"/>
    <mergeCell ref="B285:G287"/>
    <mergeCell ref="P283:Y284"/>
    <mergeCell ref="P285:T286"/>
    <mergeCell ref="U285:Y286"/>
    <mergeCell ref="P287:T288"/>
    <mergeCell ref="U287:Y288"/>
    <mergeCell ref="P271:Y272"/>
    <mergeCell ref="P273:T274"/>
    <mergeCell ref="U273:Y274"/>
    <mergeCell ref="P289:Y290"/>
    <mergeCell ref="U275:Y276"/>
    <mergeCell ref="P275:T276"/>
    <mergeCell ref="P291:T292"/>
    <mergeCell ref="U291:Y292"/>
    <mergeCell ref="P293:T294"/>
    <mergeCell ref="U293:Y294"/>
    <mergeCell ref="A3:B3"/>
    <mergeCell ref="E3:J3"/>
    <mergeCell ref="K3:O3"/>
    <mergeCell ref="Q3:U3"/>
    <mergeCell ref="V3:Z3"/>
    <mergeCell ref="A5:C10"/>
    <mergeCell ref="AF3:AJ3"/>
    <mergeCell ref="A4:B4"/>
    <mergeCell ref="E4:J4"/>
    <mergeCell ref="K4:O4"/>
    <mergeCell ref="Q4:U4"/>
    <mergeCell ref="V4:Z4"/>
    <mergeCell ref="AF4:AJ4"/>
    <mergeCell ref="V14:Z14"/>
    <mergeCell ref="AF14:AJ14"/>
    <mergeCell ref="AK14:AO14"/>
    <mergeCell ref="A13:B13"/>
    <mergeCell ref="E13:J13"/>
    <mergeCell ref="K13:O13"/>
    <mergeCell ref="Q13:U13"/>
    <mergeCell ref="V13:Z13"/>
    <mergeCell ref="AF13:AJ13"/>
    <mergeCell ref="A15:C20"/>
    <mergeCell ref="E15:O20"/>
    <mergeCell ref="A23:B23"/>
    <mergeCell ref="E23:J23"/>
    <mergeCell ref="K23:O23"/>
    <mergeCell ref="AK13:AO13"/>
    <mergeCell ref="A14:B14"/>
    <mergeCell ref="E14:J14"/>
    <mergeCell ref="K14:O14"/>
    <mergeCell ref="Q14:U14"/>
    <mergeCell ref="Q23:U23"/>
    <mergeCell ref="V23:Z23"/>
    <mergeCell ref="AC23:AD23"/>
    <mergeCell ref="AF23:AJ23"/>
    <mergeCell ref="AK23:AO23"/>
    <mergeCell ref="A24:B24"/>
    <mergeCell ref="E24:J24"/>
    <mergeCell ref="K24:O24"/>
    <mergeCell ref="Q24:U24"/>
    <mergeCell ref="V24:Z24"/>
    <mergeCell ref="A25:C30"/>
    <mergeCell ref="E25:O30"/>
    <mergeCell ref="A33:B33"/>
    <mergeCell ref="E33:J33"/>
    <mergeCell ref="K33:O33"/>
    <mergeCell ref="Q33:U33"/>
    <mergeCell ref="K34:O34"/>
    <mergeCell ref="Q34:U34"/>
    <mergeCell ref="V34:Z34"/>
    <mergeCell ref="AF34:AJ34"/>
    <mergeCell ref="AK34:AO34"/>
    <mergeCell ref="AF24:AJ24"/>
    <mergeCell ref="AK24:AO24"/>
    <mergeCell ref="V33:Z33"/>
    <mergeCell ref="AF33:AJ33"/>
    <mergeCell ref="A35:C40"/>
    <mergeCell ref="E35:O40"/>
    <mergeCell ref="Q35:Z40"/>
    <mergeCell ref="AB35:AD40"/>
    <mergeCell ref="AB25:AD30"/>
    <mergeCell ref="AK3:AO4"/>
    <mergeCell ref="C33:C34"/>
    <mergeCell ref="AK33:AO33"/>
    <mergeCell ref="A34:B34"/>
    <mergeCell ref="E34:J34"/>
  </mergeCells>
  <printOptions verticalCentered="1"/>
  <pageMargins left="0.3937007874015748" right="0" top="0" bottom="0" header="0.5118110236220472" footer="0.5118110236220472"/>
  <pageSetup fitToHeight="3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D4" sqref="D4"/>
    </sheetView>
  </sheetViews>
  <sheetFormatPr defaultColWidth="8.796875" defaultRowHeight="24.75" customHeight="1"/>
  <cols>
    <col min="1" max="1" width="1.69921875" style="102" customWidth="1"/>
    <col min="2" max="8" width="14.09765625" style="102" customWidth="1"/>
    <col min="9" max="9" width="2" style="102" customWidth="1"/>
    <col min="10" max="12" width="9" style="102" customWidth="1"/>
    <col min="13" max="13" width="3.59765625" style="102" customWidth="1"/>
    <col min="14" max="16384" width="9" style="102" customWidth="1"/>
  </cols>
  <sheetData>
    <row r="1" spans="1:10" ht="19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9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8.75">
      <c r="A3" s="101"/>
      <c r="B3" s="101"/>
      <c r="C3" s="101"/>
      <c r="D3" s="103" t="s">
        <v>50</v>
      </c>
      <c r="E3" s="104"/>
      <c r="F3" s="105" t="s">
        <v>51</v>
      </c>
      <c r="G3" s="101"/>
      <c r="H3" s="101"/>
      <c r="I3" s="101"/>
      <c r="J3" s="101"/>
    </row>
    <row r="4" spans="1:10" ht="19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9.5" customHeight="1">
      <c r="A5" s="101"/>
      <c r="B5" s="101"/>
      <c r="C5" s="101"/>
      <c r="D5" s="106"/>
      <c r="E5" s="103" t="s">
        <v>52</v>
      </c>
      <c r="F5" s="101"/>
      <c r="G5" s="101"/>
      <c r="H5" s="101"/>
      <c r="I5" s="101"/>
      <c r="J5" s="101"/>
    </row>
    <row r="6" spans="1:10" ht="19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9.5" customHeight="1">
      <c r="A7" s="101"/>
      <c r="B7" s="101"/>
      <c r="C7" s="107" t="s">
        <v>53</v>
      </c>
      <c r="D7" s="101"/>
      <c r="E7" s="101"/>
      <c r="F7" s="101"/>
      <c r="G7" s="101"/>
      <c r="H7" s="101"/>
      <c r="I7" s="101"/>
      <c r="J7" s="101"/>
    </row>
    <row r="8" spans="1:10" ht="19.5" customHeight="1">
      <c r="A8" s="101"/>
      <c r="B8" s="101"/>
      <c r="C8" s="107" t="s">
        <v>54</v>
      </c>
      <c r="D8" s="101"/>
      <c r="E8" s="101"/>
      <c r="F8" s="101"/>
      <c r="G8" s="101"/>
      <c r="H8" s="101"/>
      <c r="I8" s="101"/>
      <c r="J8" s="101"/>
    </row>
    <row r="9" spans="1:10" ht="19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19.5" customHeight="1">
      <c r="A10" s="101"/>
      <c r="B10" s="101"/>
      <c r="C10" s="107" t="s">
        <v>237</v>
      </c>
      <c r="D10" s="108"/>
      <c r="E10" s="101"/>
      <c r="F10" s="101"/>
      <c r="G10" s="101"/>
      <c r="H10" s="101"/>
      <c r="I10" s="101"/>
      <c r="J10" s="101"/>
    </row>
    <row r="11" spans="1:10" ht="19.5" customHeight="1">
      <c r="A11" s="101"/>
      <c r="B11" s="101"/>
      <c r="C11" s="107"/>
      <c r="D11" s="107"/>
      <c r="E11" s="101"/>
      <c r="F11" s="101"/>
      <c r="G11" s="101"/>
      <c r="H11" s="101"/>
      <c r="I11" s="101"/>
      <c r="J11" s="101"/>
    </row>
    <row r="12" spans="1:10" ht="19.5" customHeight="1">
      <c r="A12" s="101"/>
      <c r="B12" s="101"/>
      <c r="C12" s="107" t="s">
        <v>238</v>
      </c>
      <c r="D12" s="107"/>
      <c r="E12" s="101"/>
      <c r="F12" s="101"/>
      <c r="G12" s="101"/>
      <c r="H12" s="101"/>
      <c r="I12" s="101"/>
      <c r="J12" s="101"/>
    </row>
    <row r="13" spans="1:10" ht="19.5" customHeight="1">
      <c r="A13" s="101"/>
      <c r="B13" s="101"/>
      <c r="C13" s="107"/>
      <c r="D13" s="107"/>
      <c r="E13" s="101"/>
      <c r="F13" s="101"/>
      <c r="G13" s="101"/>
      <c r="H13" s="101"/>
      <c r="I13" s="101"/>
      <c r="J13" s="101"/>
    </row>
    <row r="14" spans="1:10" ht="19.5" customHeight="1">
      <c r="A14" s="101"/>
      <c r="B14" s="101"/>
      <c r="C14" s="109" t="s">
        <v>239</v>
      </c>
      <c r="D14" s="107"/>
      <c r="E14" s="101"/>
      <c r="F14" s="101"/>
      <c r="G14" s="101"/>
      <c r="H14" s="101"/>
      <c r="I14" s="101"/>
      <c r="J14" s="101"/>
    </row>
    <row r="15" spans="1:10" ht="19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27.75" customHeight="1">
      <c r="A16" s="101"/>
      <c r="B16" s="110"/>
      <c r="C16" s="424" t="s">
        <v>55</v>
      </c>
      <c r="D16" s="424"/>
      <c r="E16" s="424"/>
      <c r="F16" s="424" t="s">
        <v>56</v>
      </c>
      <c r="G16" s="424"/>
      <c r="H16" s="424"/>
      <c r="I16" s="101"/>
      <c r="J16" s="101"/>
    </row>
    <row r="17" spans="1:10" ht="27.75" customHeight="1">
      <c r="A17" s="101"/>
      <c r="B17" s="111" t="s">
        <v>57</v>
      </c>
      <c r="C17" s="111" t="s">
        <v>58</v>
      </c>
      <c r="D17" s="111" t="s">
        <v>59</v>
      </c>
      <c r="E17" s="111" t="s">
        <v>60</v>
      </c>
      <c r="F17" s="111" t="s">
        <v>58</v>
      </c>
      <c r="G17" s="111" t="s">
        <v>59</v>
      </c>
      <c r="H17" s="111" t="s">
        <v>60</v>
      </c>
      <c r="I17" s="101"/>
      <c r="J17" s="101"/>
    </row>
    <row r="18" spans="1:10" ht="15.75" customHeight="1">
      <c r="A18" s="101"/>
      <c r="B18" s="429" t="s">
        <v>61</v>
      </c>
      <c r="C18" s="416" t="str">
        <f>'結果'!P59</f>
        <v>赤崎翔太</v>
      </c>
      <c r="D18" s="416" t="str">
        <f>'結果'!P65</f>
        <v>阿部一輝</v>
      </c>
      <c r="E18" s="112" t="str">
        <f>'結果'!B56</f>
        <v>加地龍太</v>
      </c>
      <c r="F18" s="414" t="str">
        <f>'結果'!P246</f>
        <v>森真樹</v>
      </c>
      <c r="G18" s="414" t="str">
        <f>'結果'!P252</f>
        <v>浮橋沙也夏</v>
      </c>
      <c r="H18" s="112" t="str">
        <f>'結果'!B243</f>
        <v>薦田あかね</v>
      </c>
      <c r="I18" s="101"/>
      <c r="J18" s="101"/>
    </row>
    <row r="19" spans="1:10" ht="15.75" customHeight="1">
      <c r="A19" s="101"/>
      <c r="B19" s="430"/>
      <c r="C19" s="415"/>
      <c r="D19" s="415"/>
      <c r="E19" s="115" t="str">
        <f>'結果'!B58</f>
        <v>松本健吾</v>
      </c>
      <c r="F19" s="415"/>
      <c r="G19" s="415"/>
      <c r="H19" s="115" t="str">
        <f>'結果'!B245</f>
        <v>加藤彩</v>
      </c>
      <c r="I19" s="101"/>
      <c r="J19" s="101"/>
    </row>
    <row r="20" spans="1:10" ht="15.75" customHeight="1">
      <c r="A20" s="101"/>
      <c r="B20" s="430"/>
      <c r="C20" s="419" t="str">
        <f>'結果'!P61</f>
        <v>新居良紀</v>
      </c>
      <c r="D20" s="419" t="str">
        <f>'結果'!P67</f>
        <v>森勇気</v>
      </c>
      <c r="E20" s="112" t="str">
        <f>'結果'!B61</f>
        <v>尾崎謙二</v>
      </c>
      <c r="F20" s="417" t="str">
        <f>'結果'!P248</f>
        <v>長原芽美</v>
      </c>
      <c r="G20" s="417" t="str">
        <f>'結果'!P254</f>
        <v>阿部萌</v>
      </c>
      <c r="H20" s="112" t="str">
        <f>'結果'!B248</f>
        <v>苅田富子</v>
      </c>
      <c r="I20" s="101"/>
      <c r="J20" s="101"/>
    </row>
    <row r="21" spans="1:10" ht="15.75" customHeight="1">
      <c r="A21" s="101"/>
      <c r="B21" s="431"/>
      <c r="C21" s="418"/>
      <c r="D21" s="418"/>
      <c r="E21" s="113" t="str">
        <f>'結果'!B63</f>
        <v>上田太生</v>
      </c>
      <c r="F21" s="418"/>
      <c r="G21" s="418"/>
      <c r="H21" s="113" t="str">
        <f>'結果'!B250</f>
        <v>隅田姉文</v>
      </c>
      <c r="I21" s="101"/>
      <c r="J21" s="101"/>
    </row>
    <row r="22" spans="1:10" ht="15.75" customHeight="1">
      <c r="A22" s="101"/>
      <c r="B22" s="429" t="s">
        <v>62</v>
      </c>
      <c r="C22" s="416" t="str">
        <f>'結果'!P91</f>
        <v>星加諒</v>
      </c>
      <c r="D22" s="416" t="str">
        <f>'結果'!P97</f>
        <v>芥川和彦</v>
      </c>
      <c r="E22" s="112" t="str">
        <f>'結果'!B88</f>
        <v>芥川和彦</v>
      </c>
      <c r="F22" s="420" t="s">
        <v>240</v>
      </c>
      <c r="G22" s="420" t="s">
        <v>241</v>
      </c>
      <c r="H22" s="112"/>
      <c r="I22" s="101"/>
      <c r="J22" s="101"/>
    </row>
    <row r="23" spans="1:10" ht="15.75" customHeight="1">
      <c r="A23" s="101"/>
      <c r="B23" s="430"/>
      <c r="C23" s="415"/>
      <c r="D23" s="415"/>
      <c r="E23" s="115" t="str">
        <f>'結果'!B90</f>
        <v>石川勝男</v>
      </c>
      <c r="F23" s="421"/>
      <c r="G23" s="421"/>
      <c r="H23" s="115"/>
      <c r="I23" s="101"/>
      <c r="J23" s="101"/>
    </row>
    <row r="24" spans="1:10" ht="15.75" customHeight="1">
      <c r="A24" s="101"/>
      <c r="B24" s="430"/>
      <c r="C24" s="419" t="str">
        <f>'結果'!P93</f>
        <v>山本真聖</v>
      </c>
      <c r="D24" s="419" t="str">
        <f>'結果'!P99</f>
        <v>石川勝男</v>
      </c>
      <c r="E24" s="112" t="str">
        <f>'結果'!B93</f>
        <v>松原孝介</v>
      </c>
      <c r="F24" s="422" t="s">
        <v>241</v>
      </c>
      <c r="G24" s="422" t="s">
        <v>241</v>
      </c>
      <c r="H24" s="112"/>
      <c r="I24" s="101"/>
      <c r="J24" s="101"/>
    </row>
    <row r="25" spans="1:10" ht="15.75" customHeight="1">
      <c r="A25" s="101"/>
      <c r="B25" s="431"/>
      <c r="C25" s="418"/>
      <c r="D25" s="418"/>
      <c r="E25" s="113" t="str">
        <f>'結果'!B95</f>
        <v>中山大輔</v>
      </c>
      <c r="F25" s="423"/>
      <c r="G25" s="423"/>
      <c r="H25" s="113"/>
      <c r="I25" s="101"/>
      <c r="J25" s="101"/>
    </row>
    <row r="26" spans="1:10" ht="15.75" customHeight="1">
      <c r="A26" s="101"/>
      <c r="B26" s="429" t="s">
        <v>63</v>
      </c>
      <c r="C26" s="416" t="str">
        <f>'結果'!P124</f>
        <v>宇田幸竜</v>
      </c>
      <c r="D26" s="416" t="str">
        <f>'結果'!P130</f>
        <v>秦泉寺拓也</v>
      </c>
      <c r="E26" s="112" t="str">
        <f>'結果'!B116</f>
        <v>松本浩幸</v>
      </c>
      <c r="F26" s="416" t="str">
        <f>'結果'!P267</f>
        <v>川上美優</v>
      </c>
      <c r="G26" s="416" t="str">
        <f>'結果'!P273</f>
        <v>尾崎麻衣</v>
      </c>
      <c r="H26" s="112" t="str">
        <f>'結果'!AB271</f>
        <v>尾藤幸衛</v>
      </c>
      <c r="I26" s="101"/>
      <c r="J26" s="101"/>
    </row>
    <row r="27" spans="1:10" ht="15.75" customHeight="1">
      <c r="A27" s="101"/>
      <c r="B27" s="430"/>
      <c r="C27" s="415"/>
      <c r="D27" s="415"/>
      <c r="E27" s="115" t="str">
        <f>'結果'!B118</f>
        <v>佐藤元宣</v>
      </c>
      <c r="F27" s="415"/>
      <c r="G27" s="415"/>
      <c r="H27" s="115" t="str">
        <f>'結果'!AB272</f>
        <v>合田直子</v>
      </c>
      <c r="I27" s="101"/>
      <c r="J27" s="101"/>
    </row>
    <row r="28" spans="1:10" ht="15.75" customHeight="1">
      <c r="A28" s="101"/>
      <c r="B28" s="430"/>
      <c r="C28" s="419" t="str">
        <f>'結果'!P126</f>
        <v>脇太翼</v>
      </c>
      <c r="D28" s="419" t="str">
        <f>'結果'!P132</f>
        <v>参鍋太郎</v>
      </c>
      <c r="E28" s="112" t="str">
        <f>'結果'!B126</f>
        <v>今井隆太</v>
      </c>
      <c r="F28" s="419" t="str">
        <f>'結果'!P269</f>
        <v>川上梨絵</v>
      </c>
      <c r="G28" s="419" t="str">
        <f>'結果'!P275</f>
        <v>横垣早織</v>
      </c>
      <c r="H28" s="112"/>
      <c r="I28" s="101"/>
      <c r="J28" s="101"/>
    </row>
    <row r="29" spans="1:10" ht="15.75" customHeight="1">
      <c r="A29" s="101"/>
      <c r="B29" s="431"/>
      <c r="C29" s="418"/>
      <c r="D29" s="418"/>
      <c r="E29" s="113" t="str">
        <f>'結果'!B128</f>
        <v>髙橋頼良</v>
      </c>
      <c r="F29" s="418"/>
      <c r="G29" s="418"/>
      <c r="H29" s="113"/>
      <c r="I29" s="101"/>
      <c r="J29" s="101"/>
    </row>
    <row r="30" spans="1:10" ht="15.75" customHeight="1">
      <c r="A30" s="101"/>
      <c r="B30" s="429" t="s">
        <v>64</v>
      </c>
      <c r="C30" s="414" t="str">
        <f>'結果'!P162</f>
        <v>脇一希</v>
      </c>
      <c r="D30" s="414" t="str">
        <f>'結果'!P168</f>
        <v>岡山竜也</v>
      </c>
      <c r="E30" s="112" t="str">
        <f>'結果'!B149</f>
        <v>逢坂涼介</v>
      </c>
      <c r="F30" s="420" t="s">
        <v>240</v>
      </c>
      <c r="G30" s="420" t="s">
        <v>241</v>
      </c>
      <c r="H30" s="112"/>
      <c r="I30" s="101"/>
      <c r="J30" s="101"/>
    </row>
    <row r="31" spans="1:10" ht="15.75" customHeight="1">
      <c r="A31" s="101"/>
      <c r="B31" s="430"/>
      <c r="C31" s="415"/>
      <c r="D31" s="415"/>
      <c r="E31" s="115" t="str">
        <f>'結果'!B151</f>
        <v>松原大貴</v>
      </c>
      <c r="F31" s="421"/>
      <c r="G31" s="421"/>
      <c r="H31" s="115"/>
      <c r="I31" s="101"/>
      <c r="J31" s="101"/>
    </row>
    <row r="32" spans="1:10" ht="15.75" customHeight="1">
      <c r="A32" s="101"/>
      <c r="B32" s="430"/>
      <c r="C32" s="417" t="str">
        <f>'結果'!P164</f>
        <v>徳増瑞樹</v>
      </c>
      <c r="D32" s="417" t="str">
        <f>'結果'!P170</f>
        <v>大西礼朗</v>
      </c>
      <c r="E32" s="112" t="str">
        <f>'結果'!B169</f>
        <v>河村健翔</v>
      </c>
      <c r="F32" s="422" t="s">
        <v>241</v>
      </c>
      <c r="G32" s="422" t="s">
        <v>241</v>
      </c>
      <c r="H32" s="112"/>
      <c r="I32" s="101"/>
      <c r="J32" s="101"/>
    </row>
    <row r="33" spans="1:10" ht="15.75" customHeight="1">
      <c r="A33" s="101"/>
      <c r="B33" s="431"/>
      <c r="C33" s="418"/>
      <c r="D33" s="418"/>
      <c r="E33" s="113" t="str">
        <f>'結果'!B171</f>
        <v>鈴木凱</v>
      </c>
      <c r="F33" s="423"/>
      <c r="G33" s="423"/>
      <c r="H33" s="113"/>
      <c r="I33" s="101"/>
      <c r="J33" s="101"/>
    </row>
    <row r="34" spans="1:10" ht="15.75" customHeight="1">
      <c r="A34" s="101"/>
      <c r="B34" s="420" t="s">
        <v>65</v>
      </c>
      <c r="C34" s="414" t="str">
        <f>'結果'!P212</f>
        <v>石川圭</v>
      </c>
      <c r="D34" s="416" t="str">
        <f>'結果'!P218</f>
        <v>大西翔也</v>
      </c>
      <c r="E34" s="112" t="str">
        <f>'結果'!B209</f>
        <v>石川英治</v>
      </c>
      <c r="F34" s="414" t="str">
        <f>'結果'!P285</f>
        <v>大西彩楽</v>
      </c>
      <c r="G34" s="416" t="str">
        <f>'結果'!P291</f>
        <v>石川安美</v>
      </c>
      <c r="H34" s="112" t="str">
        <f>'結果'!AB286</f>
        <v>正木テルヨ</v>
      </c>
      <c r="I34" s="101"/>
      <c r="J34" s="101"/>
    </row>
    <row r="35" spans="1:10" ht="15.75" customHeight="1">
      <c r="A35" s="101"/>
      <c r="B35" s="422"/>
      <c r="C35" s="415"/>
      <c r="D35" s="415"/>
      <c r="E35" s="115" t="str">
        <f>'結果'!B211</f>
        <v>石村貴志</v>
      </c>
      <c r="F35" s="415"/>
      <c r="G35" s="415"/>
      <c r="H35" s="115" t="str">
        <f>'結果'!AB287</f>
        <v>正木伽奈</v>
      </c>
      <c r="I35" s="101"/>
      <c r="J35" s="101"/>
    </row>
    <row r="36" spans="1:10" ht="15.75" customHeight="1">
      <c r="A36" s="101"/>
      <c r="B36" s="422"/>
      <c r="C36" s="417" t="str">
        <f>'結果'!P214</f>
        <v>戸田賀貴</v>
      </c>
      <c r="D36" s="419" t="str">
        <f>'結果'!P220</f>
        <v>宮﨑良太</v>
      </c>
      <c r="E36" s="112" t="str">
        <f>'結果'!B214</f>
        <v>松村源内</v>
      </c>
      <c r="F36" s="417" t="str">
        <f>'結果'!P287</f>
        <v>大西永遠</v>
      </c>
      <c r="G36" s="419" t="str">
        <f>'結果'!P293</f>
        <v>山中心路</v>
      </c>
      <c r="H36" s="112"/>
      <c r="I36" s="101"/>
      <c r="J36" s="101"/>
    </row>
    <row r="37" spans="1:10" ht="15.75" customHeight="1">
      <c r="A37" s="101"/>
      <c r="B37" s="428"/>
      <c r="C37" s="418"/>
      <c r="D37" s="418"/>
      <c r="E37" s="113" t="str">
        <f>'結果'!B216</f>
        <v>伊藤彬史</v>
      </c>
      <c r="F37" s="418"/>
      <c r="G37" s="418"/>
      <c r="H37" s="113"/>
      <c r="I37" s="101"/>
      <c r="J37" s="101"/>
    </row>
    <row r="38" spans="1:10" ht="18.75" customHeight="1">
      <c r="A38" s="101"/>
      <c r="B38" s="114"/>
      <c r="C38" s="114"/>
      <c r="D38" s="114"/>
      <c r="E38" s="114"/>
      <c r="F38" s="114"/>
      <c r="G38" s="114"/>
      <c r="H38" s="114"/>
      <c r="I38" s="101"/>
      <c r="J38" s="101"/>
    </row>
    <row r="39" spans="1:10" ht="80.25" customHeight="1">
      <c r="A39" s="101"/>
      <c r="B39" s="425" t="s">
        <v>66</v>
      </c>
      <c r="C39" s="426"/>
      <c r="D39" s="426"/>
      <c r="E39" s="426"/>
      <c r="F39" s="426"/>
      <c r="G39" s="426"/>
      <c r="H39" s="427"/>
      <c r="I39" s="101"/>
      <c r="J39" s="101"/>
    </row>
    <row r="40" spans="1:10" ht="9" customHeight="1">
      <c r="A40" s="101"/>
      <c r="B40" s="114"/>
      <c r="C40" s="114"/>
      <c r="D40" s="114"/>
      <c r="E40" s="114"/>
      <c r="F40" s="114"/>
      <c r="G40" s="114"/>
      <c r="H40" s="114"/>
      <c r="I40" s="101"/>
      <c r="J40" s="101"/>
    </row>
    <row r="41" spans="1:10" ht="24.75" customHeight="1">
      <c r="A41" s="101"/>
      <c r="B41" s="114"/>
      <c r="C41" s="114"/>
      <c r="D41" s="114"/>
      <c r="E41" s="114"/>
      <c r="F41" s="114"/>
      <c r="G41" s="114"/>
      <c r="H41" s="114"/>
      <c r="I41" s="101"/>
      <c r="J41" s="101"/>
    </row>
    <row r="42" spans="1:10" ht="24.75" customHeight="1">
      <c r="A42" s="101"/>
      <c r="B42" s="114"/>
      <c r="C42" s="114"/>
      <c r="D42" s="114"/>
      <c r="E42" s="114"/>
      <c r="F42" s="114"/>
      <c r="G42" s="114"/>
      <c r="H42" s="114"/>
      <c r="I42" s="101"/>
      <c r="J42" s="101"/>
    </row>
    <row r="43" spans="1:10" ht="24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4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24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</sheetData>
  <sheetProtection/>
  <mergeCells count="48">
    <mergeCell ref="G34:G35"/>
    <mergeCell ref="G36:G37"/>
    <mergeCell ref="B39:H39"/>
    <mergeCell ref="F16:H16"/>
    <mergeCell ref="B34:B37"/>
    <mergeCell ref="B30:B33"/>
    <mergeCell ref="B26:B29"/>
    <mergeCell ref="B22:B25"/>
    <mergeCell ref="B18:B21"/>
    <mergeCell ref="F18:F19"/>
    <mergeCell ref="G18:G19"/>
    <mergeCell ref="F20:F21"/>
    <mergeCell ref="G20:G21"/>
    <mergeCell ref="C16:E16"/>
    <mergeCell ref="C18:C19"/>
    <mergeCell ref="C20:C21"/>
    <mergeCell ref="D18:D19"/>
    <mergeCell ref="D20:D21"/>
    <mergeCell ref="C22:C23"/>
    <mergeCell ref="D22:D23"/>
    <mergeCell ref="F22:F23"/>
    <mergeCell ref="G22:G23"/>
    <mergeCell ref="C24:C25"/>
    <mergeCell ref="D24:D25"/>
    <mergeCell ref="F24:F25"/>
    <mergeCell ref="G24:G25"/>
    <mergeCell ref="C26:C27"/>
    <mergeCell ref="D26:D27"/>
    <mergeCell ref="F26:F27"/>
    <mergeCell ref="G26:G27"/>
    <mergeCell ref="C28:C29"/>
    <mergeCell ref="D28:D29"/>
    <mergeCell ref="F28:F29"/>
    <mergeCell ref="G28:G29"/>
    <mergeCell ref="C30:C31"/>
    <mergeCell ref="D30:D31"/>
    <mergeCell ref="F30:F31"/>
    <mergeCell ref="G30:G31"/>
    <mergeCell ref="C32:C33"/>
    <mergeCell ref="D32:D33"/>
    <mergeCell ref="F32:F33"/>
    <mergeCell ref="G32:G33"/>
    <mergeCell ref="C34:C35"/>
    <mergeCell ref="D34:D35"/>
    <mergeCell ref="F34:F35"/>
    <mergeCell ref="C36:C37"/>
    <mergeCell ref="D36:D37"/>
    <mergeCell ref="F36:F3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y-imai</cp:lastModifiedBy>
  <cp:lastPrinted>2014-11-17T12:37:44Z</cp:lastPrinted>
  <dcterms:created xsi:type="dcterms:W3CDTF">2003-02-27T14:44:25Z</dcterms:created>
  <dcterms:modified xsi:type="dcterms:W3CDTF">2014-11-24T01:49:00Z</dcterms:modified>
  <cp:category/>
  <cp:version/>
  <cp:contentType/>
  <cp:contentStatus/>
</cp:coreProperties>
</file>